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/>
  <xr:revisionPtr revIDLastSave="0" documentId="8_{9A7BABD9-30DD-47FF-ABAD-EE1323BF9AF6}" xr6:coauthVersionLast="47" xr6:coauthVersionMax="47" xr10:uidLastSave="{00000000-0000-0000-0000-000000000000}"/>
  <bookViews>
    <workbookView xWindow="-120" yWindow="-120" windowWidth="29040" windowHeight="15720" activeTab="5" xr2:uid="{00000000-000D-0000-FFFF-FFFF00000000}"/>
  </bookViews>
  <sheets>
    <sheet name="Zelina + Bedenica" sheetId="7" r:id="rId1"/>
    <sheet name="Križ+Kloštar" sheetId="5" r:id="rId2"/>
    <sheet name="Ivanić Grad" sheetId="4" r:id="rId3"/>
    <sheet name="Vrbovec" sheetId="8" r:id="rId4"/>
    <sheet name="Dubrava+Rakoevc+Preseka+Gradec+" sheetId="3" r:id="rId5"/>
    <sheet name="Brckovljani" sheetId="2" r:id="rId6"/>
    <sheet name="Dugo Selo + Rugvica" sheetId="1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5" i="7" l="1"/>
  <c r="L10" i="7"/>
  <c r="L11" i="7"/>
  <c r="M11" i="7"/>
  <c r="L13" i="7"/>
  <c r="L14" i="7"/>
  <c r="M14" i="7"/>
  <c r="M8" i="7"/>
  <c r="L8" i="7"/>
  <c r="G10" i="7"/>
  <c r="H10" i="7"/>
  <c r="I10" i="7"/>
  <c r="J10" i="7"/>
  <c r="G11" i="7"/>
  <c r="H11" i="7"/>
  <c r="I11" i="7"/>
  <c r="J11" i="7"/>
  <c r="G13" i="7"/>
  <c r="H13" i="7"/>
  <c r="I13" i="7"/>
  <c r="J13" i="7"/>
  <c r="G14" i="7"/>
  <c r="H14" i="7"/>
  <c r="I14" i="7"/>
  <c r="J14" i="7"/>
  <c r="G15" i="7"/>
  <c r="H15" i="7"/>
  <c r="I15" i="7"/>
  <c r="J15" i="7"/>
  <c r="J8" i="7"/>
  <c r="I8" i="7"/>
  <c r="H8" i="7"/>
  <c r="G8" i="7"/>
  <c r="B10" i="7"/>
  <c r="B11" i="7"/>
  <c r="C11" i="7"/>
  <c r="B13" i="7"/>
  <c r="B14" i="7"/>
  <c r="C14" i="7"/>
  <c r="B15" i="7"/>
  <c r="C8" i="7"/>
  <c r="B8" i="7"/>
  <c r="L9" i="5"/>
  <c r="M9" i="5"/>
  <c r="L10" i="5"/>
  <c r="L11" i="5"/>
  <c r="M11" i="5"/>
  <c r="N11" i="5"/>
  <c r="L12" i="5"/>
  <c r="M12" i="5"/>
  <c r="L13" i="5"/>
  <c r="L14" i="5"/>
  <c r="M14" i="5"/>
  <c r="N14" i="5"/>
  <c r="L15" i="5"/>
  <c r="M15" i="5"/>
  <c r="N8" i="5"/>
  <c r="M8" i="5"/>
  <c r="L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J8" i="5"/>
  <c r="I8" i="5"/>
  <c r="H8" i="5"/>
  <c r="G8" i="5"/>
  <c r="B9" i="5"/>
  <c r="C9" i="5"/>
  <c r="B10" i="5"/>
  <c r="B11" i="5"/>
  <c r="C11" i="5"/>
  <c r="D11" i="5"/>
  <c r="B12" i="5"/>
  <c r="C12" i="5"/>
  <c r="B13" i="5"/>
  <c r="B14" i="5"/>
  <c r="C14" i="5"/>
  <c r="D14" i="5"/>
  <c r="B15" i="5"/>
  <c r="C15" i="5"/>
  <c r="D8" i="5"/>
  <c r="C8" i="5"/>
  <c r="B8" i="5"/>
  <c r="L9" i="4"/>
  <c r="M9" i="4"/>
  <c r="N9" i="4"/>
  <c r="O9" i="4"/>
  <c r="L10" i="4"/>
  <c r="M10" i="4"/>
  <c r="L11" i="4"/>
  <c r="M11" i="4"/>
  <c r="N11" i="4"/>
  <c r="O11" i="4"/>
  <c r="P11" i="4"/>
  <c r="Q11" i="4"/>
  <c r="L12" i="4"/>
  <c r="M12" i="4"/>
  <c r="N12" i="4"/>
  <c r="O12" i="4"/>
  <c r="L13" i="4"/>
  <c r="M13" i="4"/>
  <c r="L14" i="4"/>
  <c r="M14" i="4"/>
  <c r="N14" i="4"/>
  <c r="O14" i="4"/>
  <c r="P14" i="4"/>
  <c r="Q14" i="4"/>
  <c r="L15" i="4"/>
  <c r="M15" i="4"/>
  <c r="N15" i="4"/>
  <c r="O15" i="4"/>
  <c r="Q8" i="4"/>
  <c r="P8" i="4"/>
  <c r="O8" i="4"/>
  <c r="N8" i="4"/>
  <c r="M8" i="4"/>
  <c r="L8" i="4"/>
  <c r="G9" i="4"/>
  <c r="H9" i="4"/>
  <c r="I9" i="4"/>
  <c r="J9" i="4"/>
  <c r="G10" i="4"/>
  <c r="H10" i="4"/>
  <c r="I10" i="4"/>
  <c r="J10" i="4"/>
  <c r="G11" i="4"/>
  <c r="H11" i="4"/>
  <c r="I11" i="4"/>
  <c r="J11" i="4"/>
  <c r="G12" i="4"/>
  <c r="H12" i="4"/>
  <c r="I12" i="4"/>
  <c r="J12" i="4"/>
  <c r="G13" i="4"/>
  <c r="H13" i="4"/>
  <c r="I13" i="4"/>
  <c r="J13" i="4"/>
  <c r="G14" i="4"/>
  <c r="H14" i="4"/>
  <c r="I14" i="4"/>
  <c r="J14" i="4"/>
  <c r="G15" i="4"/>
  <c r="H15" i="4"/>
  <c r="I15" i="4"/>
  <c r="J15" i="4"/>
  <c r="J8" i="4"/>
  <c r="I8" i="4"/>
  <c r="H8" i="4"/>
  <c r="G8" i="4"/>
  <c r="B9" i="4"/>
  <c r="C9" i="4"/>
  <c r="B10" i="4"/>
  <c r="B11" i="4"/>
  <c r="C11" i="4"/>
  <c r="D11" i="4"/>
  <c r="B12" i="4"/>
  <c r="C12" i="4"/>
  <c r="B13" i="4"/>
  <c r="B14" i="4"/>
  <c r="C14" i="4"/>
  <c r="D14" i="4"/>
  <c r="B15" i="4"/>
  <c r="C15" i="4"/>
  <c r="D8" i="4"/>
  <c r="C8" i="4"/>
  <c r="B8" i="4"/>
  <c r="O31" i="4"/>
  <c r="O30" i="4"/>
  <c r="O28" i="4"/>
  <c r="O27" i="4"/>
  <c r="O25" i="4"/>
  <c r="O24" i="4"/>
  <c r="L10" i="8"/>
  <c r="M10" i="8"/>
  <c r="L11" i="8"/>
  <c r="M11" i="8"/>
  <c r="N11" i="8"/>
  <c r="O11" i="8"/>
  <c r="R12" i="8"/>
  <c r="L13" i="8"/>
  <c r="M13" i="8"/>
  <c r="L14" i="8"/>
  <c r="M14" i="8"/>
  <c r="N14" i="8"/>
  <c r="O14" i="8"/>
  <c r="R14" i="8" s="1"/>
  <c r="L15" i="8"/>
  <c r="M15" i="8"/>
  <c r="O8" i="8"/>
  <c r="N8" i="8"/>
  <c r="M8" i="8"/>
  <c r="L8" i="8"/>
  <c r="G10" i="8"/>
  <c r="H10" i="8"/>
  <c r="I10" i="8"/>
  <c r="J10" i="8"/>
  <c r="G11" i="8"/>
  <c r="H11" i="8"/>
  <c r="I11" i="8"/>
  <c r="J11" i="8"/>
  <c r="G13" i="8"/>
  <c r="H13" i="8"/>
  <c r="I13" i="8"/>
  <c r="J13" i="8"/>
  <c r="G14" i="8"/>
  <c r="H14" i="8"/>
  <c r="I14" i="8"/>
  <c r="J14" i="8"/>
  <c r="G15" i="8"/>
  <c r="H15" i="8"/>
  <c r="I15" i="8"/>
  <c r="J15" i="8"/>
  <c r="J8" i="8"/>
  <c r="I8" i="8"/>
  <c r="H8" i="8"/>
  <c r="G8" i="8"/>
  <c r="C11" i="8"/>
  <c r="C14" i="8"/>
  <c r="C8" i="8"/>
  <c r="B10" i="8"/>
  <c r="B11" i="8"/>
  <c r="B13" i="8"/>
  <c r="B14" i="8"/>
  <c r="B15" i="8"/>
  <c r="B8" i="8"/>
  <c r="E8" i="8" s="1"/>
  <c r="O30" i="8"/>
  <c r="O27" i="8"/>
  <c r="O24" i="8"/>
  <c r="L10" i="3"/>
  <c r="M10" i="3"/>
  <c r="L11" i="3"/>
  <c r="M11" i="3"/>
  <c r="N11" i="3"/>
  <c r="O11" i="3"/>
  <c r="L13" i="3"/>
  <c r="M13" i="3"/>
  <c r="L14" i="3"/>
  <c r="M14" i="3"/>
  <c r="N14" i="3"/>
  <c r="O14" i="3"/>
  <c r="L15" i="3"/>
  <c r="M15" i="3"/>
  <c r="O8" i="3"/>
  <c r="N8" i="3"/>
  <c r="M8" i="3"/>
  <c r="L8" i="3"/>
  <c r="I10" i="3"/>
  <c r="J10" i="3"/>
  <c r="I11" i="3"/>
  <c r="J11" i="3"/>
  <c r="I13" i="3"/>
  <c r="J13" i="3"/>
  <c r="I14" i="3"/>
  <c r="J14" i="3"/>
  <c r="I15" i="3"/>
  <c r="J15" i="3"/>
  <c r="J8" i="3"/>
  <c r="I8" i="3"/>
  <c r="H10" i="3"/>
  <c r="H11" i="3"/>
  <c r="H13" i="3"/>
  <c r="H14" i="3"/>
  <c r="H15" i="3"/>
  <c r="H8" i="3"/>
  <c r="G10" i="3"/>
  <c r="G11" i="3"/>
  <c r="G13" i="3"/>
  <c r="G14" i="3"/>
  <c r="G15" i="3"/>
  <c r="G8" i="3"/>
  <c r="C11" i="3"/>
  <c r="C14" i="3"/>
  <c r="C8" i="3"/>
  <c r="B10" i="3"/>
  <c r="B11" i="3"/>
  <c r="B13" i="3"/>
  <c r="B14" i="3"/>
  <c r="B15" i="3"/>
  <c r="B8" i="3"/>
  <c r="O30" i="3"/>
  <c r="O27" i="3"/>
  <c r="O24" i="3"/>
  <c r="N9" i="2"/>
  <c r="N10" i="2"/>
  <c r="N11" i="2"/>
  <c r="N12" i="2"/>
  <c r="N13" i="2"/>
  <c r="N14" i="2"/>
  <c r="N15" i="2"/>
  <c r="N8" i="2"/>
  <c r="M9" i="2"/>
  <c r="M10" i="2"/>
  <c r="M11" i="2"/>
  <c r="M12" i="2"/>
  <c r="M13" i="2"/>
  <c r="M14" i="2"/>
  <c r="M15" i="2"/>
  <c r="M8" i="2"/>
  <c r="L10" i="2"/>
  <c r="L11" i="2"/>
  <c r="L13" i="2"/>
  <c r="L14" i="2"/>
  <c r="L15" i="2"/>
  <c r="L8" i="2"/>
  <c r="G10" i="2"/>
  <c r="G11" i="2"/>
  <c r="G13" i="2"/>
  <c r="G14" i="2"/>
  <c r="G15" i="2"/>
  <c r="J10" i="2"/>
  <c r="J11" i="2"/>
  <c r="J13" i="2"/>
  <c r="J14" i="2"/>
  <c r="J15" i="2"/>
  <c r="J8" i="2"/>
  <c r="I10" i="2"/>
  <c r="I11" i="2"/>
  <c r="I13" i="2"/>
  <c r="I14" i="2"/>
  <c r="I15" i="2"/>
  <c r="I8" i="2"/>
  <c r="H10" i="2"/>
  <c r="H11" i="2"/>
  <c r="H13" i="2"/>
  <c r="H14" i="2"/>
  <c r="H15" i="2"/>
  <c r="H8" i="2"/>
  <c r="G8" i="2"/>
  <c r="D11" i="2"/>
  <c r="D14" i="2"/>
  <c r="D8" i="2"/>
  <c r="C11" i="2"/>
  <c r="C14" i="2"/>
  <c r="C8" i="2"/>
  <c r="B10" i="2"/>
  <c r="B11" i="2"/>
  <c r="B13" i="2"/>
  <c r="B14" i="2"/>
  <c r="B15" i="2"/>
  <c r="B8" i="2"/>
  <c r="Q11" i="1"/>
  <c r="Q14" i="1"/>
  <c r="Q8" i="1"/>
  <c r="P11" i="1"/>
  <c r="P14" i="1"/>
  <c r="P8" i="1"/>
  <c r="O9" i="1"/>
  <c r="O11" i="1"/>
  <c r="O12" i="1"/>
  <c r="O14" i="1"/>
  <c r="O15" i="1"/>
  <c r="O8" i="1"/>
  <c r="N9" i="1"/>
  <c r="N11" i="1"/>
  <c r="N12" i="1"/>
  <c r="N14" i="1"/>
  <c r="N15" i="1"/>
  <c r="N8" i="1"/>
  <c r="M9" i="1"/>
  <c r="M10" i="1"/>
  <c r="M11" i="1"/>
  <c r="M12" i="1"/>
  <c r="M13" i="1"/>
  <c r="M14" i="1"/>
  <c r="M15" i="1"/>
  <c r="M8" i="1"/>
  <c r="L9" i="1"/>
  <c r="L10" i="1"/>
  <c r="L11" i="1"/>
  <c r="L12" i="1"/>
  <c r="L13" i="1"/>
  <c r="L14" i="1"/>
  <c r="L15" i="1"/>
  <c r="L8" i="1"/>
  <c r="H9" i="1"/>
  <c r="H10" i="1"/>
  <c r="H11" i="1"/>
  <c r="H12" i="1"/>
  <c r="H13" i="1"/>
  <c r="H14" i="1"/>
  <c r="H15" i="1"/>
  <c r="H8" i="1"/>
  <c r="G9" i="1"/>
  <c r="G10" i="1"/>
  <c r="G11" i="1"/>
  <c r="G12" i="1"/>
  <c r="G13" i="1"/>
  <c r="G14" i="1"/>
  <c r="G15" i="1"/>
  <c r="G8" i="1"/>
  <c r="J9" i="1"/>
  <c r="J10" i="1"/>
  <c r="J11" i="1"/>
  <c r="J12" i="1"/>
  <c r="J13" i="1"/>
  <c r="J14" i="1"/>
  <c r="J15" i="1"/>
  <c r="J8" i="1"/>
  <c r="I15" i="1"/>
  <c r="I10" i="1"/>
  <c r="I11" i="1"/>
  <c r="I12" i="1"/>
  <c r="I13" i="1"/>
  <c r="I14" i="1"/>
  <c r="I9" i="1"/>
  <c r="I8" i="1"/>
  <c r="D11" i="1"/>
  <c r="D14" i="1"/>
  <c r="D8" i="1"/>
  <c r="C9" i="1"/>
  <c r="C11" i="1"/>
  <c r="C12" i="1"/>
  <c r="C14" i="1"/>
  <c r="C15" i="1"/>
  <c r="C8" i="1"/>
  <c r="B9" i="1"/>
  <c r="B10" i="1"/>
  <c r="B11" i="1"/>
  <c r="B12" i="1"/>
  <c r="B13" i="1"/>
  <c r="B14" i="1"/>
  <c r="B15" i="1"/>
  <c r="B8" i="1"/>
  <c r="O35" i="1"/>
  <c r="O34" i="1"/>
  <c r="O32" i="1"/>
  <c r="O31" i="1"/>
  <c r="O29" i="1"/>
  <c r="O28" i="1"/>
  <c r="F33" i="1"/>
  <c r="R33" i="1"/>
  <c r="E29" i="1"/>
  <c r="F29" i="1" s="1"/>
  <c r="E30" i="1"/>
  <c r="F30" i="1" s="1"/>
  <c r="E31" i="1"/>
  <c r="F31" i="1" s="1"/>
  <c r="E32" i="1"/>
  <c r="F32" i="1" s="1"/>
  <c r="E33" i="1"/>
  <c r="E34" i="1"/>
  <c r="F34" i="1" s="1"/>
  <c r="E35" i="1"/>
  <c r="F35" i="1" s="1"/>
  <c r="O26" i="2"/>
  <c r="O28" i="2"/>
  <c r="O31" i="2"/>
  <c r="E25" i="2"/>
  <c r="E26" i="2"/>
  <c r="F26" i="2" s="1"/>
  <c r="E28" i="2"/>
  <c r="F28" i="2" s="1"/>
  <c r="E29" i="2"/>
  <c r="E31" i="2"/>
  <c r="O24" i="2"/>
  <c r="O29" i="2"/>
  <c r="O25" i="2"/>
  <c r="R25" i="3"/>
  <c r="R26" i="3"/>
  <c r="R28" i="3"/>
  <c r="R29" i="3"/>
  <c r="R31" i="3"/>
  <c r="E26" i="3"/>
  <c r="F26" i="3" s="1"/>
  <c r="E28" i="3"/>
  <c r="E29" i="3"/>
  <c r="E31" i="3"/>
  <c r="E27" i="3"/>
  <c r="F27" i="3" s="1"/>
  <c r="E25" i="3"/>
  <c r="R28" i="8"/>
  <c r="R29" i="8"/>
  <c r="R31" i="8"/>
  <c r="E25" i="8"/>
  <c r="E26" i="8"/>
  <c r="E28" i="8"/>
  <c r="E29" i="8"/>
  <c r="E31" i="8"/>
  <c r="R25" i="8"/>
  <c r="R26" i="4"/>
  <c r="R29" i="4"/>
  <c r="E25" i="4"/>
  <c r="E27" i="4"/>
  <c r="E28" i="4"/>
  <c r="E29" i="4"/>
  <c r="E31" i="4"/>
  <c r="E26" i="4"/>
  <c r="E24" i="4"/>
  <c r="O26" i="5"/>
  <c r="O27" i="5"/>
  <c r="O28" i="5"/>
  <c r="O29" i="5"/>
  <c r="O30" i="5"/>
  <c r="O24" i="5"/>
  <c r="E26" i="5"/>
  <c r="E28" i="5"/>
  <c r="E29" i="5"/>
  <c r="E30" i="5"/>
  <c r="F30" i="5" s="1"/>
  <c r="E24" i="5"/>
  <c r="O27" i="7"/>
  <c r="O28" i="7"/>
  <c r="E30" i="7"/>
  <c r="F30" i="7" s="1"/>
  <c r="K30" i="7" s="1"/>
  <c r="E31" i="7"/>
  <c r="E26" i="7"/>
  <c r="F26" i="7" s="1"/>
  <c r="E24" i="7"/>
  <c r="F24" i="7" s="1"/>
  <c r="O25" i="5"/>
  <c r="E25" i="5"/>
  <c r="O29" i="7"/>
  <c r="E29" i="7"/>
  <c r="F29" i="7" s="1"/>
  <c r="E28" i="7"/>
  <c r="F28" i="7" s="1"/>
  <c r="E27" i="7"/>
  <c r="F27" i="7" s="1"/>
  <c r="O25" i="7"/>
  <c r="E25" i="7"/>
  <c r="F25" i="7" s="1"/>
  <c r="R15" i="8"/>
  <c r="E15" i="8"/>
  <c r="F15" i="8" s="1"/>
  <c r="K15" i="8" s="1"/>
  <c r="E14" i="8"/>
  <c r="R13" i="8"/>
  <c r="E13" i="8"/>
  <c r="E12" i="8"/>
  <c r="E11" i="8"/>
  <c r="F11" i="8" s="1"/>
  <c r="K11" i="8" s="1"/>
  <c r="R10" i="8"/>
  <c r="E10" i="8"/>
  <c r="F10" i="8" s="1"/>
  <c r="R9" i="8"/>
  <c r="E9" i="8"/>
  <c r="K9" i="8" s="1"/>
  <c r="R27" i="3"/>
  <c r="O26" i="7" l="1"/>
  <c r="O31" i="7"/>
  <c r="K26" i="7"/>
  <c r="K29" i="7"/>
  <c r="K25" i="7"/>
  <c r="R8" i="8"/>
  <c r="K12" i="8"/>
  <c r="K10" i="8"/>
  <c r="R27" i="8"/>
  <c r="E24" i="8"/>
  <c r="R11" i="8"/>
  <c r="R24" i="8"/>
  <c r="R24" i="3"/>
  <c r="E24" i="3"/>
  <c r="F24" i="3" s="1"/>
  <c r="K24" i="3" s="1"/>
  <c r="E30" i="3"/>
  <c r="F30" i="3" s="1"/>
  <c r="K30" i="3" s="1"/>
  <c r="E24" i="2"/>
  <c r="F24" i="2" s="1"/>
  <c r="K34" i="1"/>
  <c r="O30" i="7"/>
  <c r="K27" i="7"/>
  <c r="E31" i="5"/>
  <c r="E27" i="5"/>
  <c r="F27" i="5" s="1"/>
  <c r="K27" i="5" s="1"/>
  <c r="O31" i="5"/>
  <c r="E30" i="4"/>
  <c r="E30" i="8"/>
  <c r="R26" i="8"/>
  <c r="R30" i="8"/>
  <c r="E27" i="8"/>
  <c r="F27" i="8" s="1"/>
  <c r="K27" i="8" s="1"/>
  <c r="F14" i="8"/>
  <c r="K14" i="8" s="1"/>
  <c r="K26" i="3"/>
  <c r="R30" i="3"/>
  <c r="E27" i="2"/>
  <c r="F27" i="2" s="1"/>
  <c r="K27" i="2" s="1"/>
  <c r="O30" i="2"/>
  <c r="E30" i="2"/>
  <c r="F30" i="2" s="1"/>
  <c r="O27" i="2"/>
  <c r="R30" i="1"/>
  <c r="E28" i="1"/>
  <c r="F28" i="1" s="1"/>
  <c r="K33" i="1"/>
  <c r="K35" i="1"/>
  <c r="K32" i="1"/>
  <c r="K29" i="1"/>
  <c r="K31" i="1"/>
  <c r="K30" i="1"/>
  <c r="F25" i="2"/>
  <c r="K25" i="2" s="1"/>
  <c r="F29" i="2"/>
  <c r="K29" i="2" s="1"/>
  <c r="F31" i="2"/>
  <c r="K31" i="2" s="1"/>
  <c r="K26" i="2"/>
  <c r="K28" i="2"/>
  <c r="K30" i="2"/>
  <c r="K27" i="3"/>
  <c r="K25" i="3"/>
  <c r="F29" i="3"/>
  <c r="K29" i="3" s="1"/>
  <c r="F28" i="3"/>
  <c r="K28" i="3" s="1"/>
  <c r="F31" i="3"/>
  <c r="K31" i="3" s="1"/>
  <c r="F26" i="8"/>
  <c r="K26" i="8" s="1"/>
  <c r="F28" i="8"/>
  <c r="K28" i="8" s="1"/>
  <c r="F30" i="8"/>
  <c r="K30" i="8" s="1"/>
  <c r="F29" i="8"/>
  <c r="K29" i="8" s="1"/>
  <c r="F25" i="8"/>
  <c r="K25" i="8" s="1"/>
  <c r="F24" i="8"/>
  <c r="K24" i="8" s="1"/>
  <c r="F31" i="8"/>
  <c r="K31" i="8" s="1"/>
  <c r="F28" i="4"/>
  <c r="K28" i="4" s="1"/>
  <c r="F31" i="4"/>
  <c r="K31" i="4" s="1"/>
  <c r="F30" i="4"/>
  <c r="K30" i="4" s="1"/>
  <c r="F25" i="4"/>
  <c r="K25" i="4" s="1"/>
  <c r="F29" i="4"/>
  <c r="K29" i="4" s="1"/>
  <c r="F24" i="4"/>
  <c r="K24" i="4" s="1"/>
  <c r="F26" i="4"/>
  <c r="K26" i="4" s="1"/>
  <c r="F27" i="4"/>
  <c r="K27" i="4" s="1"/>
  <c r="F31" i="5"/>
  <c r="K31" i="5" s="1"/>
  <c r="F28" i="5"/>
  <c r="K28" i="5" s="1"/>
  <c r="F26" i="5"/>
  <c r="K26" i="5" s="1"/>
  <c r="K30" i="5"/>
  <c r="F25" i="5"/>
  <c r="K25" i="5" s="1"/>
  <c r="F29" i="5"/>
  <c r="K29" i="5" s="1"/>
  <c r="F24" i="5"/>
  <c r="K24" i="5" s="1"/>
  <c r="O24" i="7"/>
  <c r="K28" i="7"/>
  <c r="K24" i="7"/>
  <c r="F31" i="7"/>
  <c r="K31" i="7" s="1"/>
  <c r="F13" i="8"/>
  <c r="K13" i="8" s="1"/>
  <c r="F8" i="8"/>
  <c r="K8" i="8" s="1"/>
  <c r="R13" i="4"/>
  <c r="R10" i="4"/>
  <c r="K24" i="2" l="1"/>
  <c r="K28" i="1"/>
  <c r="R8" i="4"/>
  <c r="R24" i="4"/>
  <c r="R9" i="4"/>
  <c r="R25" i="4"/>
  <c r="R12" i="4"/>
  <c r="R28" i="4"/>
  <c r="R15" i="4"/>
  <c r="R31" i="4"/>
  <c r="R11" i="4"/>
  <c r="R27" i="4"/>
  <c r="R14" i="4"/>
  <c r="R30" i="4"/>
  <c r="R13" i="1"/>
  <c r="R10" i="1"/>
  <c r="R9" i="1" l="1"/>
  <c r="R29" i="1"/>
  <c r="R11" i="1"/>
  <c r="R31" i="1"/>
  <c r="R12" i="1"/>
  <c r="R32" i="1"/>
  <c r="R8" i="1"/>
  <c r="R28" i="1"/>
  <c r="R14" i="1"/>
  <c r="R34" i="1"/>
  <c r="R15" i="1"/>
  <c r="R35" i="1"/>
  <c r="O15" i="7"/>
  <c r="E15" i="7"/>
  <c r="O14" i="7"/>
  <c r="E14" i="7"/>
  <c r="O13" i="7"/>
  <c r="E13" i="7"/>
  <c r="O12" i="7"/>
  <c r="E12" i="7"/>
  <c r="O11" i="7"/>
  <c r="E11" i="7"/>
  <c r="O10" i="7"/>
  <c r="E10" i="7"/>
  <c r="O9" i="7"/>
  <c r="E9" i="7"/>
  <c r="O8" i="7"/>
  <c r="E8" i="7"/>
  <c r="O15" i="5"/>
  <c r="E15" i="5"/>
  <c r="O14" i="5"/>
  <c r="E14" i="5"/>
  <c r="F14" i="5" s="1"/>
  <c r="O13" i="5"/>
  <c r="E13" i="5"/>
  <c r="O12" i="5"/>
  <c r="E12" i="5"/>
  <c r="O11" i="5"/>
  <c r="E11" i="5"/>
  <c r="F11" i="5" s="1"/>
  <c r="O10" i="5"/>
  <c r="E10" i="5"/>
  <c r="O9" i="5"/>
  <c r="E9" i="5"/>
  <c r="O8" i="5"/>
  <c r="E8" i="5"/>
  <c r="F8" i="5" s="1"/>
  <c r="E15" i="4"/>
  <c r="E14" i="4"/>
  <c r="F14" i="4" s="1"/>
  <c r="E13" i="4"/>
  <c r="E12" i="4"/>
  <c r="F12" i="4" s="1"/>
  <c r="E11" i="4"/>
  <c r="E10" i="4"/>
  <c r="F10" i="4" s="1"/>
  <c r="E9" i="4"/>
  <c r="E8" i="4"/>
  <c r="F8" i="4" s="1"/>
  <c r="R15" i="3"/>
  <c r="E15" i="3"/>
  <c r="R14" i="3"/>
  <c r="E14" i="3"/>
  <c r="F14" i="3" s="1"/>
  <c r="R13" i="3"/>
  <c r="E13" i="3"/>
  <c r="R12" i="3"/>
  <c r="E12" i="3"/>
  <c r="R11" i="3"/>
  <c r="E11" i="3"/>
  <c r="F11" i="3" s="1"/>
  <c r="R10" i="3"/>
  <c r="E10" i="3"/>
  <c r="R9" i="3"/>
  <c r="E9" i="3"/>
  <c r="F9" i="3" s="1"/>
  <c r="R8" i="3"/>
  <c r="E8" i="3"/>
  <c r="O15" i="2"/>
  <c r="E15" i="2"/>
  <c r="O14" i="2"/>
  <c r="E14" i="2"/>
  <c r="O13" i="2"/>
  <c r="E13" i="2"/>
  <c r="O12" i="2"/>
  <c r="E12" i="2"/>
  <c r="O11" i="2"/>
  <c r="E11" i="2"/>
  <c r="O10" i="2"/>
  <c r="E10" i="2"/>
  <c r="O9" i="2"/>
  <c r="E9" i="2"/>
  <c r="O8" i="2"/>
  <c r="E8" i="2"/>
  <c r="E15" i="1"/>
  <c r="E14" i="1"/>
  <c r="E13" i="1"/>
  <c r="E12" i="1"/>
  <c r="E11" i="1"/>
  <c r="F8" i="7" l="1"/>
  <c r="K8" i="7" s="1"/>
  <c r="F9" i="7"/>
  <c r="K9" i="7" s="1"/>
  <c r="F10" i="7"/>
  <c r="K10" i="7" s="1"/>
  <c r="F11" i="7"/>
  <c r="K11" i="7" s="1"/>
  <c r="F12" i="7"/>
  <c r="K12" i="7" s="1"/>
  <c r="F13" i="7"/>
  <c r="K13" i="7" s="1"/>
  <c r="F14" i="7"/>
  <c r="K14" i="7" s="1"/>
  <c r="F15" i="7"/>
  <c r="K15" i="7" s="1"/>
  <c r="F9" i="5"/>
  <c r="K9" i="5" s="1"/>
  <c r="F10" i="5"/>
  <c r="K10" i="5" s="1"/>
  <c r="F12" i="5"/>
  <c r="K12" i="5" s="1"/>
  <c r="F13" i="5"/>
  <c r="K13" i="5" s="1"/>
  <c r="F15" i="5"/>
  <c r="K15" i="5" s="1"/>
  <c r="K8" i="5"/>
  <c r="K11" i="5"/>
  <c r="K14" i="5"/>
  <c r="F9" i="4"/>
  <c r="K9" i="4" s="1"/>
  <c r="F11" i="4"/>
  <c r="K11" i="4" s="1"/>
  <c r="F13" i="4"/>
  <c r="K13" i="4" s="1"/>
  <c r="F15" i="4"/>
  <c r="K15" i="4" s="1"/>
  <c r="K8" i="4"/>
  <c r="K10" i="4"/>
  <c r="K12" i="4"/>
  <c r="K14" i="4"/>
  <c r="F8" i="3"/>
  <c r="K8" i="3" s="1"/>
  <c r="F10" i="3"/>
  <c r="K10" i="3" s="1"/>
  <c r="F12" i="3"/>
  <c r="K12" i="3" s="1"/>
  <c r="F13" i="3"/>
  <c r="K13" i="3" s="1"/>
  <c r="F15" i="3"/>
  <c r="K15" i="3" s="1"/>
  <c r="K9" i="3"/>
  <c r="K11" i="3"/>
  <c r="K14" i="3"/>
  <c r="F8" i="2"/>
  <c r="K8" i="2" s="1"/>
  <c r="F9" i="2"/>
  <c r="K9" i="2" s="1"/>
  <c r="F10" i="2"/>
  <c r="K10" i="2" s="1"/>
  <c r="F11" i="2"/>
  <c r="K11" i="2" s="1"/>
  <c r="F12" i="2"/>
  <c r="K12" i="2" s="1"/>
  <c r="F13" i="2"/>
  <c r="K13" i="2" s="1"/>
  <c r="F14" i="2"/>
  <c r="K14" i="2" s="1"/>
  <c r="F15" i="2"/>
  <c r="K15" i="2" s="1"/>
  <c r="F14" i="1"/>
  <c r="E10" i="1"/>
  <c r="E9" i="1"/>
  <c r="F9" i="1" s="1"/>
  <c r="F15" i="1"/>
  <c r="K15" i="1" s="1"/>
  <c r="F13" i="1"/>
  <c r="K13" i="1" s="1"/>
  <c r="F12" i="1"/>
  <c r="K12" i="1" s="1"/>
  <c r="F11" i="1"/>
  <c r="K11" i="1" s="1"/>
  <c r="E8" i="1"/>
  <c r="F8" i="1" l="1"/>
  <c r="K8" i="1" s="1"/>
  <c r="K14" i="1"/>
  <c r="F10" i="1"/>
  <c r="K10" i="1" s="1"/>
  <c r="K9" i="1"/>
</calcChain>
</file>

<file path=xl/sharedStrings.xml><?xml version="1.0" encoding="utf-8"?>
<sst xmlns="http://schemas.openxmlformats.org/spreadsheetml/2006/main" count="560" uniqueCount="59">
  <si>
    <t>KATEGORIJA</t>
  </si>
  <si>
    <t>KORISNIKA USLUGA</t>
  </si>
  <si>
    <t>Usluga opskrbe</t>
  </si>
  <si>
    <t>pitkom vodom</t>
  </si>
  <si>
    <t>Usluga odvodnje</t>
  </si>
  <si>
    <t>otpadnih voda</t>
  </si>
  <si>
    <t>Usluga pročišćavanja</t>
  </si>
  <si>
    <t>Ukupno</t>
  </si>
  <si>
    <t>usluge</t>
  </si>
  <si>
    <t>PDV</t>
  </si>
  <si>
    <t xml:space="preserve">Naknada za </t>
  </si>
  <si>
    <t>korištenje voda</t>
  </si>
  <si>
    <t>Naknada za</t>
  </si>
  <si>
    <t>zaštitu voda</t>
  </si>
  <si>
    <t>Naknada za razvoj</t>
  </si>
  <si>
    <t>UKUPNI VARIJABILNI DIO</t>
  </si>
  <si>
    <t>CIJENE VODNIH USLUGA</t>
  </si>
  <si>
    <t>(uključen PDV)</t>
  </si>
  <si>
    <t>Kućanstva s odvodnjom - nisu priključeni na UPOV</t>
  </si>
  <si>
    <t>Kućanstva bez odvodnje</t>
  </si>
  <si>
    <t>Kućanstva s odvodnjom socijalno ugroženi</t>
  </si>
  <si>
    <t>Kućanstva s odvodnjom - nisu priključeni na UPOV socijalno ugroženi</t>
  </si>
  <si>
    <t>Kućanstva bez odvodnje socijalno ugroženi</t>
  </si>
  <si>
    <t>Ostali korisnici (pravne osobe) - priključeni na UPOV</t>
  </si>
  <si>
    <t>Ostali korisnici (pravne osobe) - s odvodnjom nisu  priključeni na UPOV</t>
  </si>
  <si>
    <t>UKUPNI FIKSNI DIO CIJENE</t>
  </si>
  <si>
    <t xml:space="preserve">Fiksni dio javne </t>
  </si>
  <si>
    <t>vodoopskrbe</t>
  </si>
  <si>
    <t xml:space="preserve">Fiksni dio </t>
  </si>
  <si>
    <t>odvodnje</t>
  </si>
  <si>
    <t>pročišćavanja</t>
  </si>
  <si>
    <t xml:space="preserve">Kućanstva s odvodnjom </t>
  </si>
  <si>
    <t>Ostali korisnici (pravne osobe) - sa odvodnjom</t>
  </si>
  <si>
    <t>Ostali korisnici (pravne osobe) - bez odvodnje</t>
  </si>
  <si>
    <r>
      <t>Temeljem Rješenja KLASA: UP/I-325-08/196-04/0000124, URBROJ: 374-25-3-19-1 od 21.3.2019. utvrđuje se korekcijski koeficjent koji smanjuje naknadu za zaštitu voda sa 1,35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na 0,40 kn/m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za obveznike koji su priključeni na sustav javne odvodnje s uređajem za pročišćavanje komunalnih otpadnih voda.</t>
    </r>
  </si>
  <si>
    <t>Vodoopskrba i odvodnja Zagrebačke županije d.o.o.</t>
  </si>
  <si>
    <t>Zajednički dio</t>
  </si>
  <si>
    <t>Posebni dio</t>
  </si>
  <si>
    <t>Napomena: Fiksni dio javne vodoopskrbe za kategoriju korisnika pravne osobe određen je prema profilima priključka kako je navedeno u Odluci. U tabeli je cijena za profil priključka do ø 32.</t>
  </si>
  <si>
    <t>Vukomerečka cesta 89, Zagreb</t>
  </si>
  <si>
    <r>
      <t>Temeljem Rješenja KLASA: UP/I-325-08/196-04/0000124, URBROJ: 374-25-3-19-1 od 21.3.2019. utvrđuje se korekcijski koeficjent koji smanjuje naknadu za zaštitu voda sa 0,17917579  EUR/m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na 0,05308912 EUR/m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Times New Roman"/>
        <family val="1"/>
        <charset val="238"/>
      </rPr>
      <t xml:space="preserve"> za obveznike koji su priključeni na sustav javne odvodnje s uređajem za pročišćavanje komunalnih otpadnih voda.</t>
    </r>
  </si>
  <si>
    <t>Fiksni tečaj konverzije 1 EUR = 7,53450 kn</t>
  </si>
  <si>
    <t>Fiksni tečaj konverzije 1 EUR = 7,53450 kuna</t>
  </si>
  <si>
    <t>Fiksni tečaj konverzije 1 mEUR = 7,53450 kuna</t>
  </si>
  <si>
    <t>Cijene vodnih usluga po m³ na području grada Sveti Ivan Zelina i općine Bedenica izražene EUR</t>
  </si>
  <si>
    <t>Cijene vodnih usluga po m³ na području grada Sveti Ivan Zelina i općine Bedenica izražene u kunama</t>
  </si>
  <si>
    <t>Cijene vodnih usluga po m³ na području općine Križ i Kloštar Ivanić izražene u kunama</t>
  </si>
  <si>
    <t>Cijene vodnih usluga po m³ na području općine Križ i Kloštar Ivanić izražene u EUR</t>
  </si>
  <si>
    <t>Cijene vodnih usluga po m³ na području grada Ivanić Grad izražene u kunama</t>
  </si>
  <si>
    <t>Cijene vodnih usluga po m³ na području grada Ivanić Grad izražene u EUR</t>
  </si>
  <si>
    <t>Cijene vodnih usluga po m³ na području Grada Vrbovca izražene u kunama</t>
  </si>
  <si>
    <t>Cijene vodnih usluga po m³ na području Grada Vrbovca izražene u EUR</t>
  </si>
  <si>
    <t>Cijene vodnih usluga po m³ na području Općina Rakovec, Gradec, Dubrava, Preseka i Farkaševac izražene u EUR</t>
  </si>
  <si>
    <t>Cijene vodnih usluga po m³ na području Općina Rakovec, Gradec, Dubrava, Preseka i Farkaševac izražene u kunama</t>
  </si>
  <si>
    <t>Cijene vodnih usluga po m³ na području Općine Brckovljani izražene u kunama</t>
  </si>
  <si>
    <t>Cijene vodnih usluga po m³ na području Općine Brckovljani izražene u EUR</t>
  </si>
  <si>
    <t>Cijene vodnih usluga po m³ na području grada Dugo Selo i Općine Rugvica izražene u kunama</t>
  </si>
  <si>
    <t>Cijene vodnih usluga po m³ na području grada Dugo Selo i Općine Rugvica izražene u EUR</t>
  </si>
  <si>
    <t>Cjenik se primjenjuje od 1. srpnja 2022. godine, a s 1. siječnjom 2023. godine usklađen je s Zakonom o uvođenju EURa kao službene valute u Republici Hrvatskoj (NN 57/2022).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</si>
</sst>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00"/>
    <numFmt numFmtId="165" formatCode="#,##0.00000"/>
    <numFmt numFmtId="166" formatCode="#,##0.0000000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1" xfId="0" applyFont="1" applyBorder="1"/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5" borderId="20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2" fontId="1" fillId="0" borderId="6" xfId="0" applyNumberFormat="1" applyFont="1" applyBorder="1"/>
    <xf numFmtId="2" fontId="3" fillId="2" borderId="6" xfId="0" applyNumberFormat="1" applyFont="1" applyFill="1" applyBorder="1"/>
    <xf numFmtId="2" fontId="1" fillId="0" borderId="4" xfId="0" applyNumberFormat="1" applyFont="1" applyBorder="1"/>
    <xf numFmtId="0" fontId="5" fillId="0" borderId="0" xfId="0" applyFont="1"/>
    <xf numFmtId="0" fontId="4" fillId="0" borderId="0" xfId="0" applyFont="1"/>
    <xf numFmtId="2" fontId="3" fillId="4" borderId="7" xfId="0" applyNumberFormat="1" applyFont="1" applyFill="1" applyBorder="1"/>
    <xf numFmtId="2" fontId="3" fillId="0" borderId="6" xfId="0" applyNumberFormat="1" applyFont="1" applyBorder="1"/>
    <xf numFmtId="2" fontId="3" fillId="0" borderId="2" xfId="0" applyNumberFormat="1" applyFont="1" applyBorder="1"/>
    <xf numFmtId="2" fontId="3" fillId="0" borderId="4" xfId="0" applyNumberFormat="1" applyFont="1" applyBorder="1"/>
    <xf numFmtId="2" fontId="1" fillId="0" borderId="2" xfId="0" applyNumberFormat="1" applyFont="1" applyBorder="1" applyAlignment="1">
      <alignment horizontal="center" wrapText="1"/>
    </xf>
    <xf numFmtId="2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2" fontId="3" fillId="2" borderId="4" xfId="0" applyNumberFormat="1" applyFont="1" applyFill="1" applyBorder="1"/>
    <xf numFmtId="2" fontId="3" fillId="4" borderId="28" xfId="0" applyNumberFormat="1" applyFont="1" applyFill="1" applyBorder="1"/>
    <xf numFmtId="2" fontId="1" fillId="0" borderId="29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5" borderId="21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0" borderId="5" xfId="0" applyFont="1" applyBorder="1" applyAlignment="1">
      <alignment wrapText="1"/>
    </xf>
    <xf numFmtId="2" fontId="8" fillId="0" borderId="6" xfId="0" applyNumberFormat="1" applyFont="1" applyBorder="1"/>
    <xf numFmtId="2" fontId="10" fillId="0" borderId="6" xfId="0" applyNumberFormat="1" applyFont="1" applyBorder="1"/>
    <xf numFmtId="2" fontId="10" fillId="2" borderId="6" xfId="0" applyNumberFormat="1" applyFont="1" applyFill="1" applyBorder="1"/>
    <xf numFmtId="2" fontId="10" fillId="4" borderId="7" xfId="0" applyNumberFormat="1" applyFont="1" applyFill="1" applyBorder="1"/>
    <xf numFmtId="0" fontId="8" fillId="0" borderId="1" xfId="0" applyFont="1" applyBorder="1" applyAlignment="1">
      <alignment wrapText="1"/>
    </xf>
    <xf numFmtId="2" fontId="10" fillId="0" borderId="2" xfId="0" applyNumberFormat="1" applyFont="1" applyBorder="1"/>
    <xf numFmtId="0" fontId="8" fillId="0" borderId="1" xfId="0" applyFont="1" applyBorder="1"/>
    <xf numFmtId="0" fontId="8" fillId="0" borderId="3" xfId="0" applyFont="1" applyBorder="1" applyAlignment="1">
      <alignment wrapText="1"/>
    </xf>
    <xf numFmtId="2" fontId="8" fillId="0" borderId="4" xfId="0" applyNumberFormat="1" applyFont="1" applyBorder="1"/>
    <xf numFmtId="2" fontId="10" fillId="0" borderId="4" xfId="0" applyNumberFormat="1" applyFont="1" applyBorder="1"/>
    <xf numFmtId="2" fontId="10" fillId="2" borderId="4" xfId="0" applyNumberFormat="1" applyFont="1" applyFill="1" applyBorder="1"/>
    <xf numFmtId="2" fontId="10" fillId="4" borderId="28" xfId="0" applyNumberFormat="1" applyFont="1" applyFill="1" applyBorder="1"/>
    <xf numFmtId="0" fontId="1" fillId="0" borderId="0" xfId="0" applyFont="1"/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 wrapText="1"/>
    </xf>
    <xf numFmtId="2" fontId="8" fillId="0" borderId="26" xfId="0" applyNumberFormat="1" applyFont="1" applyBorder="1" applyAlignment="1">
      <alignment horizontal="center"/>
    </xf>
    <xf numFmtId="2" fontId="8" fillId="0" borderId="27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 wrapText="1"/>
    </xf>
    <xf numFmtId="0" fontId="12" fillId="0" borderId="0" xfId="0" applyFont="1"/>
    <xf numFmtId="2" fontId="8" fillId="0" borderId="29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8" fillId="0" borderId="4" xfId="0" applyNumberFormat="1" applyFont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3" fillId="0" borderId="0" xfId="0" applyFont="1"/>
    <xf numFmtId="2" fontId="1" fillId="0" borderId="6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5" borderId="23" xfId="0" applyNumberFormat="1" applyFont="1" applyFill="1" applyBorder="1" applyAlignment="1">
      <alignment horizontal="center"/>
    </xf>
    <xf numFmtId="2" fontId="1" fillId="5" borderId="24" xfId="0" applyNumberFormat="1" applyFont="1" applyFill="1" applyBorder="1" applyAlignment="1">
      <alignment horizontal="center"/>
    </xf>
    <xf numFmtId="2" fontId="1" fillId="5" borderId="21" xfId="0" applyNumberFormat="1" applyFont="1" applyFill="1" applyBorder="1" applyAlignment="1">
      <alignment horizontal="center"/>
    </xf>
    <xf numFmtId="2" fontId="1" fillId="5" borderId="25" xfId="0" applyNumberFormat="1" applyFont="1" applyFill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8" fillId="5" borderId="23" xfId="0" applyNumberFormat="1" applyFont="1" applyFill="1" applyBorder="1" applyAlignment="1">
      <alignment horizontal="center"/>
    </xf>
    <xf numFmtId="2" fontId="8" fillId="5" borderId="24" xfId="0" applyNumberFormat="1" applyFont="1" applyFill="1" applyBorder="1" applyAlignment="1">
      <alignment horizontal="center"/>
    </xf>
    <xf numFmtId="2" fontId="8" fillId="5" borderId="25" xfId="0" applyNumberFormat="1" applyFont="1" applyFill="1" applyBorder="1" applyAlignment="1">
      <alignment horizontal="center"/>
    </xf>
    <xf numFmtId="2" fontId="8" fillId="5" borderId="4" xfId="0" applyNumberFormat="1" applyFont="1" applyFill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/>
    </xf>
    <xf numFmtId="2" fontId="3" fillId="0" borderId="0" xfId="0" applyNumberFormat="1" applyFont="1"/>
    <xf numFmtId="2" fontId="1" fillId="0" borderId="0" xfId="0" applyNumberFormat="1" applyFont="1"/>
    <xf numFmtId="2" fontId="1" fillId="5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5" borderId="0" xfId="0" applyNumberFormat="1" applyFont="1" applyFill="1" applyAlignment="1">
      <alignment horizontal="center"/>
    </xf>
    <xf numFmtId="2" fontId="3" fillId="5" borderId="0" xfId="0" applyNumberFormat="1" applyFont="1" applyFill="1"/>
    <xf numFmtId="164" fontId="3" fillId="0" borderId="0" xfId="0" applyNumberFormat="1" applyFont="1"/>
    <xf numFmtId="165" fontId="8" fillId="0" borderId="6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29" xfId="0" applyNumberFormat="1" applyFont="1" applyBorder="1" applyAlignment="1">
      <alignment horizontal="center"/>
    </xf>
    <xf numFmtId="166" fontId="8" fillId="0" borderId="6" xfId="0" applyNumberFormat="1" applyFont="1" applyBorder="1" applyAlignment="1">
      <alignment horizontal="center"/>
    </xf>
    <xf numFmtId="166" fontId="8" fillId="0" borderId="4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6" fontId="1" fillId="0" borderId="6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" fillId="0" borderId="4" xfId="0" applyNumberFormat="1" applyFont="1" applyBorder="1" applyAlignment="1">
      <alignment horizontal="center"/>
    </xf>
    <xf numFmtId="165" fontId="1" fillId="0" borderId="29" xfId="0" applyNumberFormat="1" applyFont="1" applyBorder="1" applyAlignment="1">
      <alignment horizontal="center"/>
    </xf>
    <xf numFmtId="165" fontId="1" fillId="0" borderId="14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65" fontId="1" fillId="0" borderId="30" xfId="0" applyNumberFormat="1" applyFont="1" applyBorder="1" applyAlignment="1">
      <alignment horizontal="center"/>
    </xf>
    <xf numFmtId="165" fontId="1" fillId="0" borderId="31" xfId="0" applyNumberFormat="1" applyFont="1" applyBorder="1" applyAlignment="1">
      <alignment horizontal="center"/>
    </xf>
    <xf numFmtId="165" fontId="1" fillId="0" borderId="32" xfId="0" applyNumberFormat="1" applyFont="1" applyBorder="1" applyAlignment="1">
      <alignment horizontal="center"/>
    </xf>
    <xf numFmtId="2" fontId="1" fillId="5" borderId="4" xfId="0" applyNumberFormat="1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166" fontId="1" fillId="0" borderId="29" xfId="0" applyNumberFormat="1" applyFont="1" applyBorder="1" applyAlignment="1">
      <alignment horizontal="center"/>
    </xf>
    <xf numFmtId="2" fontId="1" fillId="5" borderId="15" xfId="0" applyNumberFormat="1" applyFont="1" applyFill="1" applyBorder="1" applyAlignment="1">
      <alignment horizontal="center"/>
    </xf>
    <xf numFmtId="2" fontId="1" fillId="5" borderId="29" xfId="0" applyNumberFormat="1" applyFont="1" applyFill="1" applyBorder="1" applyAlignment="1">
      <alignment horizontal="center"/>
    </xf>
    <xf numFmtId="2" fontId="1" fillId="5" borderId="6" xfId="0" applyNumberFormat="1" applyFont="1" applyFill="1" applyBorder="1" applyAlignment="1">
      <alignment horizontal="center"/>
    </xf>
    <xf numFmtId="2" fontId="1" fillId="5" borderId="14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" fillId="3" borderId="12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3" fillId="3" borderId="15" xfId="0" applyFont="1" applyFill="1" applyBorder="1" applyAlignment="1">
      <alignment horizontal="center" wrapText="1"/>
    </xf>
    <xf numFmtId="0" fontId="3" fillId="3" borderId="17" xfId="0" applyFont="1" applyFill="1" applyBorder="1" applyAlignment="1">
      <alignment horizont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4"/>
  <sheetViews>
    <sheetView topLeftCell="A11" workbookViewId="0">
      <selection activeCell="G32" sqref="G32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1.7109375" customWidth="1"/>
    <col min="9" max="9" width="12.7109375" customWidth="1"/>
    <col min="10" max="10" width="13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44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2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3.4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1.8412237042935826</v>
      </c>
      <c r="L8" s="84">
        <f>L24/7.5345</f>
        <v>2.3372486561815644</v>
      </c>
      <c r="M8" s="84">
        <f>M24/7.5345</f>
        <v>0.68352246333532418</v>
      </c>
      <c r="N8" s="84"/>
      <c r="O8" s="25">
        <f>SUM(L8:N8)</f>
        <v>3.0207711195168887</v>
      </c>
    </row>
    <row r="9" spans="1:15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>
        <f t="shared" ref="F9:F15" si="1">E9*13/100</f>
        <v>0</v>
      </c>
      <c r="G9" s="113"/>
      <c r="H9" s="116"/>
      <c r="I9" s="113"/>
      <c r="J9" s="122"/>
      <c r="K9" s="21">
        <f t="shared" si="0"/>
        <v>0</v>
      </c>
      <c r="L9" s="84"/>
      <c r="M9" s="84"/>
      <c r="N9" s="85"/>
      <c r="O9" s="25">
        <f t="shared" ref="O9:O15" si="2">SUM(L9:N9)</f>
        <v>0</v>
      </c>
    </row>
    <row r="10" spans="1:15" ht="21.6" customHeight="1" x14ac:dyDescent="0.25">
      <c r="A10" s="1" t="s">
        <v>19</v>
      </c>
      <c r="B10" s="112">
        <f t="shared" ref="B10" si="3">B26/7.5345</f>
        <v>0.74059327095361338</v>
      </c>
      <c r="C10" s="112"/>
      <c r="D10" s="113"/>
      <c r="E10" s="27">
        <f>SUM(B10:D10)</f>
        <v>0.74059327095361338</v>
      </c>
      <c r="F10" s="20">
        <f t="shared" si="1"/>
        <v>9.6277125223969751E-2</v>
      </c>
      <c r="G10" s="113">
        <f t="shared" ref="G10:J10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84">
        <f t="shared" ref="L10" si="5">L26/7.5345</f>
        <v>2.3372486561815644</v>
      </c>
      <c r="M10" s="84"/>
      <c r="N10" s="85"/>
      <c r="O10" s="25">
        <f t="shared" si="2"/>
        <v>2.3372486561815644</v>
      </c>
    </row>
    <row r="11" spans="1:15" ht="26.25" x14ac:dyDescent="0.25">
      <c r="A11" s="16" t="s">
        <v>20</v>
      </c>
      <c r="B11" s="112">
        <f t="shared" ref="B11:C11" si="6">B27/7.5345</f>
        <v>0.443294180104851</v>
      </c>
      <c r="C11" s="112">
        <f t="shared" si="6"/>
        <v>9.5560422058530756E-2</v>
      </c>
      <c r="D11" s="113"/>
      <c r="E11" s="27">
        <f t="shared" ref="E11:E15" si="7">SUM(B11:D11)</f>
        <v>0.53885460216338177</v>
      </c>
      <c r="F11" s="20">
        <f t="shared" si="1"/>
        <v>7.0051098281239635E-2</v>
      </c>
      <c r="G11" s="113">
        <f t="shared" ref="G11:J11" si="8">G27/7.5345</f>
        <v>0.37826000398168425</v>
      </c>
      <c r="H11" s="116">
        <f t="shared" si="8"/>
        <v>0.17917579135974518</v>
      </c>
      <c r="I11" s="113">
        <f t="shared" si="8"/>
        <v>0.15794014201340498</v>
      </c>
      <c r="J11" s="122">
        <f t="shared" si="8"/>
        <v>0.1075054748158471</v>
      </c>
      <c r="K11" s="21">
        <f t="shared" si="0"/>
        <v>1.431787112615303</v>
      </c>
      <c r="L11" s="84">
        <f t="shared" ref="L11:M11" si="9">L27/7.5345</f>
        <v>2.3372486561815644</v>
      </c>
      <c r="M11" s="84">
        <f t="shared" si="9"/>
        <v>0.68352246333532418</v>
      </c>
      <c r="N11" s="84"/>
      <c r="O11" s="25">
        <f t="shared" si="2"/>
        <v>3.0207711195168887</v>
      </c>
    </row>
    <row r="12" spans="1:15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>
        <f t="shared" si="1"/>
        <v>0</v>
      </c>
      <c r="G12" s="113"/>
      <c r="H12" s="116"/>
      <c r="I12" s="113"/>
      <c r="J12" s="122"/>
      <c r="K12" s="21">
        <f t="shared" si="0"/>
        <v>0</v>
      </c>
      <c r="L12" s="84"/>
      <c r="M12" s="84"/>
      <c r="N12" s="85"/>
      <c r="O12" s="25">
        <f t="shared" si="2"/>
        <v>0</v>
      </c>
    </row>
    <row r="13" spans="1:15" ht="26.25" x14ac:dyDescent="0.25">
      <c r="A13" s="15" t="s">
        <v>22</v>
      </c>
      <c r="B13" s="112">
        <f t="shared" ref="B13" si="10">B29/7.5345</f>
        <v>0.443294180104851</v>
      </c>
      <c r="C13" s="112"/>
      <c r="D13" s="113"/>
      <c r="E13" s="27">
        <f t="shared" si="7"/>
        <v>0.443294180104851</v>
      </c>
      <c r="F13" s="20">
        <f t="shared" si="1"/>
        <v>5.7628243413630632E-2</v>
      </c>
      <c r="G13" s="113">
        <f t="shared" ref="G13:J13" si="11">G29/7.5345</f>
        <v>0.37826000398168425</v>
      </c>
      <c r="H13" s="116">
        <f t="shared" si="11"/>
        <v>0.17917579135974518</v>
      </c>
      <c r="I13" s="113">
        <f t="shared" si="11"/>
        <v>0.15794014201340498</v>
      </c>
      <c r="J13" s="122">
        <f t="shared" si="11"/>
        <v>0.1075054748158471</v>
      </c>
      <c r="K13" s="21">
        <f t="shared" si="0"/>
        <v>1.323803835689163</v>
      </c>
      <c r="L13" s="84">
        <f t="shared" ref="L13" si="12">L29/7.5345</f>
        <v>2.3372486561815644</v>
      </c>
      <c r="M13" s="84"/>
      <c r="N13" s="85"/>
      <c r="O13" s="25">
        <f t="shared" si="2"/>
        <v>2.3372486561815644</v>
      </c>
    </row>
    <row r="14" spans="1:15" ht="27.75" customHeight="1" x14ac:dyDescent="0.25">
      <c r="A14" s="15" t="s">
        <v>32</v>
      </c>
      <c r="B14" s="112">
        <f t="shared" ref="B14:C14" si="13">B30/7.5345</f>
        <v>1.1493795208706616</v>
      </c>
      <c r="C14" s="112">
        <f t="shared" si="13"/>
        <v>0.39551396907558561</v>
      </c>
      <c r="D14" s="113"/>
      <c r="E14" s="27">
        <f t="shared" si="7"/>
        <v>1.5448934899462472</v>
      </c>
      <c r="F14" s="20">
        <f t="shared" si="1"/>
        <v>0.20083615369301214</v>
      </c>
      <c r="G14" s="113">
        <f t="shared" ref="G14:J14" si="14">G30/7.5345</f>
        <v>0.37826000398168425</v>
      </c>
      <c r="H14" s="116">
        <f t="shared" si="14"/>
        <v>0.17917579135974518</v>
      </c>
      <c r="I14" s="113">
        <f t="shared" si="14"/>
        <v>0.15794014201340498</v>
      </c>
      <c r="J14" s="122">
        <f t="shared" si="14"/>
        <v>0.1075054748158471</v>
      </c>
      <c r="K14" s="21">
        <f t="shared" si="0"/>
        <v>2.5686110558099409</v>
      </c>
      <c r="L14" s="84">
        <f t="shared" ref="L14:M15" si="15">L30/7.5345</f>
        <v>2.3372486561815644</v>
      </c>
      <c r="M14" s="84">
        <f t="shared" si="15"/>
        <v>0.68352246333532418</v>
      </c>
      <c r="N14" s="84"/>
      <c r="O14" s="25">
        <f t="shared" si="2"/>
        <v>3.0207711195168887</v>
      </c>
    </row>
    <row r="15" spans="1:15" ht="26.25" x14ac:dyDescent="0.25">
      <c r="A15" s="31" t="s">
        <v>33</v>
      </c>
      <c r="B15" s="114">
        <f t="shared" ref="B15" si="16">B31/7.5345</f>
        <v>1.1493795208706616</v>
      </c>
      <c r="C15" s="114"/>
      <c r="D15" s="114"/>
      <c r="E15" s="28">
        <f t="shared" si="7"/>
        <v>1.1493795208706616</v>
      </c>
      <c r="F15" s="22">
        <f t="shared" si="1"/>
        <v>0.149419337713186</v>
      </c>
      <c r="G15" s="114">
        <f t="shared" ref="G15:J15" si="17">G31/7.5345</f>
        <v>0.37826000398168425</v>
      </c>
      <c r="H15" s="117">
        <f t="shared" si="17"/>
        <v>0.17917579135974518</v>
      </c>
      <c r="I15" s="114">
        <f t="shared" si="17"/>
        <v>0.15794014201340498</v>
      </c>
      <c r="J15" s="123">
        <f t="shared" si="17"/>
        <v>0.1075054748158471</v>
      </c>
      <c r="K15" s="32">
        <f t="shared" si="0"/>
        <v>2.1216802707545295</v>
      </c>
      <c r="L15" s="87">
        <f t="shared" si="15"/>
        <v>2.3372486561815644</v>
      </c>
      <c r="M15" s="125"/>
      <c r="N15" s="87"/>
      <c r="O15" s="33">
        <f t="shared" si="2"/>
        <v>2.3372486561815644</v>
      </c>
    </row>
    <row r="16" spans="1:15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1"/>
      <c r="M16" s="101"/>
      <c r="N16" s="101"/>
      <c r="O16" s="104"/>
    </row>
    <row r="18" spans="1:15" x14ac:dyDescent="0.25">
      <c r="D18" s="23" t="s">
        <v>45</v>
      </c>
    </row>
    <row r="19" spans="1:15" x14ac:dyDescent="0.25">
      <c r="A19" s="81" t="s">
        <v>42</v>
      </c>
      <c r="B19" s="105">
        <v>7.5345000000000004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19.149999999999999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18">SUM(E24:J24)</f>
        <v>13.8727</v>
      </c>
      <c r="L24" s="84">
        <v>17.61</v>
      </c>
      <c r="M24" s="84">
        <v>5.15</v>
      </c>
      <c r="N24" s="84"/>
      <c r="O24" s="25">
        <f>SUM(L24:N24)</f>
        <v>22.759999999999998</v>
      </c>
    </row>
    <row r="25" spans="1:15" ht="26.25" x14ac:dyDescent="0.25">
      <c r="A25" s="15" t="s">
        <v>18</v>
      </c>
      <c r="B25" s="30"/>
      <c r="C25" s="30"/>
      <c r="D25" s="30"/>
      <c r="E25" s="27">
        <f>SUM(B25:D25)</f>
        <v>0</v>
      </c>
      <c r="F25" s="20">
        <f t="shared" ref="F25:F31" si="19">E25*13/100</f>
        <v>0</v>
      </c>
      <c r="G25" s="30"/>
      <c r="H25" s="30"/>
      <c r="I25" s="30"/>
      <c r="J25" s="67"/>
      <c r="K25" s="21">
        <f t="shared" si="18"/>
        <v>0</v>
      </c>
      <c r="L25" s="84"/>
      <c r="M25" s="84"/>
      <c r="N25" s="85"/>
      <c r="O25" s="25">
        <f t="shared" ref="O25:O31" si="20">SUM(L25:N25)</f>
        <v>0</v>
      </c>
    </row>
    <row r="26" spans="1:15" ht="18.600000000000001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19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18"/>
        <v>12.5054</v>
      </c>
      <c r="L26" s="84">
        <v>17.61</v>
      </c>
      <c r="M26" s="85"/>
      <c r="N26" s="85"/>
      <c r="O26" s="25">
        <f t="shared" si="20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/>
      <c r="E27" s="27">
        <f t="shared" ref="E27:E31" si="21">SUM(B27:D27)</f>
        <v>4.0599999999999996</v>
      </c>
      <c r="F27" s="20">
        <f t="shared" si="19"/>
        <v>0.52779999999999994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18"/>
        <v>10.787799999999999</v>
      </c>
      <c r="L27" s="84">
        <v>17.61</v>
      </c>
      <c r="M27" s="84">
        <v>5.15</v>
      </c>
      <c r="N27" s="84"/>
      <c r="O27" s="25">
        <f t="shared" si="20"/>
        <v>22.759999999999998</v>
      </c>
    </row>
    <row r="28" spans="1:15" ht="39" x14ac:dyDescent="0.25">
      <c r="A28" s="15" t="s">
        <v>21</v>
      </c>
      <c r="B28" s="30"/>
      <c r="C28" s="30"/>
      <c r="D28" s="30"/>
      <c r="E28" s="27">
        <f t="shared" si="21"/>
        <v>0</v>
      </c>
      <c r="F28" s="20">
        <f t="shared" si="19"/>
        <v>0</v>
      </c>
      <c r="G28" s="30"/>
      <c r="H28" s="30"/>
      <c r="I28" s="30"/>
      <c r="J28" s="67"/>
      <c r="K28" s="21">
        <f t="shared" si="18"/>
        <v>0</v>
      </c>
      <c r="L28" s="84"/>
      <c r="M28" s="84"/>
      <c r="N28" s="85"/>
      <c r="O28" s="25">
        <f t="shared" si="20"/>
        <v>0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21"/>
        <v>3.34</v>
      </c>
      <c r="F29" s="20">
        <f t="shared" si="19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18"/>
        <v>9.9741999999999997</v>
      </c>
      <c r="L29" s="84">
        <v>17.61</v>
      </c>
      <c r="M29" s="85"/>
      <c r="N29" s="85"/>
      <c r="O29" s="25">
        <f t="shared" si="20"/>
        <v>17.61</v>
      </c>
    </row>
    <row r="30" spans="1:15" ht="26.25" x14ac:dyDescent="0.25">
      <c r="A30" s="15" t="s">
        <v>32</v>
      </c>
      <c r="B30" s="30">
        <v>8.66</v>
      </c>
      <c r="C30" s="30">
        <v>2.98</v>
      </c>
      <c r="D30" s="30"/>
      <c r="E30" s="27">
        <f t="shared" si="21"/>
        <v>11.64</v>
      </c>
      <c r="F30" s="20">
        <f t="shared" si="19"/>
        <v>1.5131999999999999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18"/>
        <v>19.353200000000001</v>
      </c>
      <c r="L30" s="88">
        <v>17.61</v>
      </c>
      <c r="M30" s="84">
        <v>5.15</v>
      </c>
      <c r="N30" s="84"/>
      <c r="O30" s="25">
        <f t="shared" si="20"/>
        <v>22.759999999999998</v>
      </c>
    </row>
    <row r="31" spans="1:15" ht="26.25" x14ac:dyDescent="0.25">
      <c r="A31" s="31" t="s">
        <v>33</v>
      </c>
      <c r="B31" s="35">
        <v>8.66</v>
      </c>
      <c r="C31" s="35"/>
      <c r="D31" s="35"/>
      <c r="E31" s="28">
        <f t="shared" si="21"/>
        <v>8.66</v>
      </c>
      <c r="F31" s="22">
        <f t="shared" si="19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18"/>
        <v>15.985799999999999</v>
      </c>
      <c r="L31" s="89">
        <v>17.61</v>
      </c>
      <c r="M31" s="87"/>
      <c r="N31" s="87"/>
      <c r="O31" s="33">
        <f t="shared" si="20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4"/>
  <sheetViews>
    <sheetView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140625" customWidth="1"/>
    <col min="9" max="9" width="13" customWidth="1"/>
    <col min="10" max="10" width="13.7109375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47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5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0.22961045855730305</v>
      </c>
      <c r="E8" s="26">
        <f>SUM(B8:D8)</f>
        <v>1.1307983276926139</v>
      </c>
      <c r="F8" s="20">
        <f>E8*13/100</f>
        <v>0.1470037826000398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0.24022828323047316</v>
      </c>
      <c r="K8" s="21">
        <f t="shared" ref="K8:K15" si="0">SUM(E8:J8)</f>
        <v>2.233406330877961</v>
      </c>
      <c r="L8" s="129">
        <f>L24/7.5345</f>
        <v>2.3372486561815644</v>
      </c>
      <c r="M8" s="129">
        <f>M24/7.5345</f>
        <v>0.68352246333532418</v>
      </c>
      <c r="N8" s="130">
        <f>N24/7.5345</f>
        <v>0.92905965890238229</v>
      </c>
      <c r="O8" s="25">
        <f>SUM(L8:N8)</f>
        <v>3.9498307784192708</v>
      </c>
    </row>
    <row r="9" spans="1:15" ht="33" customHeight="1" x14ac:dyDescent="0.25">
      <c r="A9" s="15" t="s">
        <v>18</v>
      </c>
      <c r="B9" s="112">
        <f t="shared" ref="B9:C9" si="1">B25/7.5345</f>
        <v>0.74059327095361338</v>
      </c>
      <c r="C9" s="112">
        <f t="shared" si="1"/>
        <v>0.16059459818169752</v>
      </c>
      <c r="D9" s="112"/>
      <c r="E9" s="27">
        <f>SUM(B9:D9)</f>
        <v>0.9011878691353109</v>
      </c>
      <c r="F9" s="20">
        <f t="shared" ref="F9:F15" si="2">E9*13/100</f>
        <v>0.11715442298759042</v>
      </c>
      <c r="G9" s="113">
        <f t="shared" ref="G9:J9" si="3">G25/7.5345</f>
        <v>0.37826000398168425</v>
      </c>
      <c r="H9" s="116">
        <f t="shared" si="3"/>
        <v>0.17917579135974518</v>
      </c>
      <c r="I9" s="113">
        <f t="shared" si="3"/>
        <v>0.15794014201340498</v>
      </c>
      <c r="J9" s="122">
        <f t="shared" si="3"/>
        <v>0.24022828323047316</v>
      </c>
      <c r="K9" s="21">
        <f t="shared" si="0"/>
        <v>1.9739465127082088</v>
      </c>
      <c r="L9" s="84">
        <f t="shared" ref="L9:M9" si="4">L25/7.5345</f>
        <v>2.3372486561815644</v>
      </c>
      <c r="M9" s="84">
        <f t="shared" si="4"/>
        <v>0.68352246333532418</v>
      </c>
      <c r="N9" s="131"/>
      <c r="O9" s="25">
        <f t="shared" ref="O9:O15" si="5">SUM(L9:N9)</f>
        <v>3.0207711195168887</v>
      </c>
    </row>
    <row r="10" spans="1:15" ht="25.15" customHeight="1" x14ac:dyDescent="0.25">
      <c r="A10" s="1" t="s">
        <v>19</v>
      </c>
      <c r="B10" s="112">
        <f t="shared" ref="B10" si="6">B26/7.5345</f>
        <v>0.74059327095361338</v>
      </c>
      <c r="C10" s="112"/>
      <c r="D10" s="112"/>
      <c r="E10" s="27">
        <f>SUM(B10:D10)</f>
        <v>0.74059327095361338</v>
      </c>
      <c r="F10" s="20">
        <f t="shared" si="2"/>
        <v>9.6277125223969751E-2</v>
      </c>
      <c r="G10" s="113">
        <f t="shared" ref="G10:J10" si="7">G26/7.5345</f>
        <v>0.37826000398168425</v>
      </c>
      <c r="H10" s="116">
        <f t="shared" si="7"/>
        <v>0.17917579135974518</v>
      </c>
      <c r="I10" s="113">
        <f t="shared" si="7"/>
        <v>0.15794014201340498</v>
      </c>
      <c r="J10" s="122">
        <f t="shared" si="7"/>
        <v>0.24022828323047316</v>
      </c>
      <c r="K10" s="21">
        <f t="shared" si="0"/>
        <v>1.7924746167628907</v>
      </c>
      <c r="L10" s="84">
        <f t="shared" ref="L10" si="8">L26/7.5345</f>
        <v>2.3372486561815644</v>
      </c>
      <c r="M10" s="84"/>
      <c r="N10" s="131"/>
      <c r="O10" s="25">
        <f t="shared" si="5"/>
        <v>2.3372486561815644</v>
      </c>
    </row>
    <row r="11" spans="1:15" ht="26.25" x14ac:dyDescent="0.25">
      <c r="A11" s="16" t="s">
        <v>20</v>
      </c>
      <c r="B11" s="112">
        <f t="shared" ref="B11:D11" si="9">B27/7.5345</f>
        <v>0.443294180104851</v>
      </c>
      <c r="C11" s="112">
        <f t="shared" si="9"/>
        <v>9.5560422058530756E-2</v>
      </c>
      <c r="D11" s="112">
        <f t="shared" si="9"/>
        <v>0.13670449266706483</v>
      </c>
      <c r="E11" s="27">
        <f t="shared" ref="E11:E15" si="10">SUM(B11:D11)</f>
        <v>0.67555909483044663</v>
      </c>
      <c r="F11" s="20">
        <f t="shared" si="2"/>
        <v>8.7822682327958063E-2</v>
      </c>
      <c r="G11" s="113">
        <f t="shared" ref="G11:J11" si="11">G27/7.5345</f>
        <v>0.37826000398168425</v>
      </c>
      <c r="H11" s="116">
        <f t="shared" si="11"/>
        <v>0.17917579135974518</v>
      </c>
      <c r="I11" s="113">
        <f t="shared" si="11"/>
        <v>0.15794014201340498</v>
      </c>
      <c r="J11" s="122">
        <f t="shared" si="11"/>
        <v>0.24022828323047316</v>
      </c>
      <c r="K11" s="21">
        <f t="shared" si="0"/>
        <v>1.7189859977437123</v>
      </c>
      <c r="L11" s="84">
        <f t="shared" ref="L11:N11" si="12">L27/7.5345</f>
        <v>2.3372486561815644</v>
      </c>
      <c r="M11" s="84">
        <f t="shared" si="12"/>
        <v>0.68352246333532418</v>
      </c>
      <c r="N11" s="131">
        <f t="shared" si="12"/>
        <v>0.92905965890238229</v>
      </c>
      <c r="O11" s="25">
        <f t="shared" si="5"/>
        <v>3.9498307784192708</v>
      </c>
    </row>
    <row r="12" spans="1:15" ht="39" x14ac:dyDescent="0.25">
      <c r="A12" s="15" t="s">
        <v>21</v>
      </c>
      <c r="B12" s="112">
        <f t="shared" ref="B12:C12" si="13">B28/7.5345</f>
        <v>0.443294180104851</v>
      </c>
      <c r="C12" s="112">
        <f t="shared" si="13"/>
        <v>9.5560422058530756E-2</v>
      </c>
      <c r="D12" s="112"/>
      <c r="E12" s="27">
        <f t="shared" si="10"/>
        <v>0.53885460216338177</v>
      </c>
      <c r="F12" s="20">
        <f t="shared" si="2"/>
        <v>7.0051098281239635E-2</v>
      </c>
      <c r="G12" s="113">
        <f t="shared" ref="G12:J12" si="14">G28/7.5345</f>
        <v>0.37826000398168425</v>
      </c>
      <c r="H12" s="116">
        <f t="shared" si="14"/>
        <v>0.17917579135974518</v>
      </c>
      <c r="I12" s="113">
        <f t="shared" si="14"/>
        <v>0.15794014201340498</v>
      </c>
      <c r="J12" s="122">
        <f t="shared" si="14"/>
        <v>0.24022828323047316</v>
      </c>
      <c r="K12" s="21">
        <f t="shared" si="0"/>
        <v>1.5645099210299291</v>
      </c>
      <c r="L12" s="84">
        <f t="shared" ref="L12:M12" si="15">L28/7.5345</f>
        <v>2.3372486561815644</v>
      </c>
      <c r="M12" s="84">
        <f t="shared" si="15"/>
        <v>0.68352246333532418</v>
      </c>
      <c r="N12" s="131"/>
      <c r="O12" s="25">
        <f t="shared" si="5"/>
        <v>3.0207711195168887</v>
      </c>
    </row>
    <row r="13" spans="1:15" ht="26.25" x14ac:dyDescent="0.25">
      <c r="A13" s="15" t="s">
        <v>22</v>
      </c>
      <c r="B13" s="112">
        <f t="shared" ref="B13" si="16">B29/7.5345</f>
        <v>0.443294180104851</v>
      </c>
      <c r="C13" s="112"/>
      <c r="D13" s="112"/>
      <c r="E13" s="27">
        <f t="shared" si="10"/>
        <v>0.443294180104851</v>
      </c>
      <c r="F13" s="20">
        <f t="shared" si="2"/>
        <v>5.7628243413630632E-2</v>
      </c>
      <c r="G13" s="113">
        <f t="shared" ref="G13:J13" si="17">G29/7.5345</f>
        <v>0.37826000398168425</v>
      </c>
      <c r="H13" s="116">
        <f t="shared" si="17"/>
        <v>0.17917579135974518</v>
      </c>
      <c r="I13" s="113">
        <f t="shared" si="17"/>
        <v>0.15794014201340498</v>
      </c>
      <c r="J13" s="122">
        <f t="shared" si="17"/>
        <v>0.24022828323047316</v>
      </c>
      <c r="K13" s="21">
        <f t="shared" si="0"/>
        <v>1.4565266441037892</v>
      </c>
      <c r="L13" s="84">
        <f t="shared" ref="L13" si="18">L29/7.5345</f>
        <v>2.3372486561815644</v>
      </c>
      <c r="M13" s="84"/>
      <c r="N13" s="131"/>
      <c r="O13" s="25">
        <f t="shared" si="5"/>
        <v>2.3372486561815644</v>
      </c>
    </row>
    <row r="14" spans="1:15" ht="27.75" customHeight="1" x14ac:dyDescent="0.25">
      <c r="A14" s="15" t="s">
        <v>23</v>
      </c>
      <c r="B14" s="112">
        <f t="shared" ref="B14:D14" si="19">B30/7.5345</f>
        <v>1.1493795208706616</v>
      </c>
      <c r="C14" s="112">
        <f t="shared" si="19"/>
        <v>0.39551396907558561</v>
      </c>
      <c r="D14" s="112">
        <f t="shared" si="19"/>
        <v>0.35835158271949036</v>
      </c>
      <c r="E14" s="27">
        <f t="shared" si="10"/>
        <v>1.9032450726657375</v>
      </c>
      <c r="F14" s="20">
        <f t="shared" si="2"/>
        <v>0.24742185944654588</v>
      </c>
      <c r="G14" s="113">
        <f t="shared" ref="G14:J14" si="20">G30/7.5345</f>
        <v>0.37826000398168425</v>
      </c>
      <c r="H14" s="116">
        <f t="shared" si="20"/>
        <v>0.17917579135974518</v>
      </c>
      <c r="I14" s="113">
        <f t="shared" si="20"/>
        <v>0.15794014201340498</v>
      </c>
      <c r="J14" s="122">
        <f t="shared" si="20"/>
        <v>0.24022828323047316</v>
      </c>
      <c r="K14" s="21">
        <f t="shared" si="0"/>
        <v>3.106271152697591</v>
      </c>
      <c r="L14" s="84">
        <f t="shared" ref="L14:N14" si="21">L30/7.5345</f>
        <v>2.3372486561815644</v>
      </c>
      <c r="M14" s="84">
        <f t="shared" si="21"/>
        <v>0.68352246333532418</v>
      </c>
      <c r="N14" s="131">
        <f t="shared" si="21"/>
        <v>0.92905965890238229</v>
      </c>
      <c r="O14" s="25">
        <f t="shared" si="5"/>
        <v>3.9498307784192708</v>
      </c>
    </row>
    <row r="15" spans="1:15" ht="39" x14ac:dyDescent="0.25">
      <c r="A15" s="31" t="s">
        <v>24</v>
      </c>
      <c r="B15" s="114">
        <f t="shared" ref="B15:C15" si="22">B31/7.5345</f>
        <v>1.1493795208706616</v>
      </c>
      <c r="C15" s="114">
        <f t="shared" si="22"/>
        <v>0.39551396907558561</v>
      </c>
      <c r="D15" s="114"/>
      <c r="E15" s="28">
        <f t="shared" si="10"/>
        <v>1.5448934899462472</v>
      </c>
      <c r="F15" s="22">
        <f t="shared" si="2"/>
        <v>0.20083615369301214</v>
      </c>
      <c r="G15" s="114">
        <f t="shared" ref="G15:J15" si="23">G31/7.5345</f>
        <v>0.37826000398168425</v>
      </c>
      <c r="H15" s="117">
        <f t="shared" si="23"/>
        <v>0.17917579135974518</v>
      </c>
      <c r="I15" s="114">
        <f t="shared" si="23"/>
        <v>0.15794014201340498</v>
      </c>
      <c r="J15" s="123">
        <f t="shared" si="23"/>
        <v>0.24022828323047316</v>
      </c>
      <c r="K15" s="32">
        <f t="shared" si="0"/>
        <v>2.7013338642245666</v>
      </c>
      <c r="L15" s="86">
        <f t="shared" ref="L15:M15" si="24">L31/7.5345</f>
        <v>2.3372486561815644</v>
      </c>
      <c r="M15" s="86">
        <f t="shared" si="24"/>
        <v>0.68352246333532418</v>
      </c>
      <c r="N15" s="132"/>
      <c r="O15" s="33">
        <f t="shared" si="5"/>
        <v>3.0207711195168887</v>
      </c>
    </row>
    <row r="16" spans="1:15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1"/>
      <c r="M16" s="101"/>
      <c r="N16" s="101"/>
      <c r="O16" s="104"/>
    </row>
    <row r="18" spans="1:15" x14ac:dyDescent="0.25">
      <c r="D18" s="23" t="s">
        <v>46</v>
      </c>
    </row>
    <row r="19" spans="1:15" x14ac:dyDescent="0.25">
      <c r="A19" s="81" t="s">
        <v>42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21" customHeight="1" x14ac:dyDescent="0.25">
      <c r="A24" s="16" t="s">
        <v>31</v>
      </c>
      <c r="B24" s="82">
        <v>5.58</v>
      </c>
      <c r="C24" s="82">
        <v>1.21</v>
      </c>
      <c r="D24" s="82">
        <v>1.73</v>
      </c>
      <c r="E24" s="26">
        <f>SUM(B24:D24)</f>
        <v>8.52</v>
      </c>
      <c r="F24" s="20">
        <f>E24*13/100</f>
        <v>1.1075999999999999</v>
      </c>
      <c r="G24" s="82">
        <v>2.85</v>
      </c>
      <c r="H24" s="82">
        <v>1.35</v>
      </c>
      <c r="I24" s="34">
        <v>1.19</v>
      </c>
      <c r="J24" s="69">
        <v>1.81</v>
      </c>
      <c r="K24" s="21">
        <f t="shared" ref="K24:K31" si="25">SUM(E24:J24)</f>
        <v>16.827599999999997</v>
      </c>
      <c r="L24" s="84">
        <v>17.61</v>
      </c>
      <c r="M24" s="84">
        <v>5.15</v>
      </c>
      <c r="N24" s="84">
        <v>7</v>
      </c>
      <c r="O24" s="25">
        <f>SUM(L24:N24)</f>
        <v>29.759999999999998</v>
      </c>
    </row>
    <row r="25" spans="1:15" ht="26.25" x14ac:dyDescent="0.25">
      <c r="A25" s="15" t="s">
        <v>18</v>
      </c>
      <c r="B25" s="30">
        <v>5.58</v>
      </c>
      <c r="C25" s="30">
        <v>1.21</v>
      </c>
      <c r="D25" s="30"/>
      <c r="E25" s="27">
        <f>SUM(B25:D25)</f>
        <v>6.79</v>
      </c>
      <c r="F25" s="20">
        <f t="shared" ref="F25:F31" si="26">E25*13/100</f>
        <v>0.88269999999999993</v>
      </c>
      <c r="G25" s="30">
        <v>2.85</v>
      </c>
      <c r="H25" s="30">
        <v>1.35</v>
      </c>
      <c r="I25" s="30">
        <v>1.19</v>
      </c>
      <c r="J25" s="67">
        <v>1.81</v>
      </c>
      <c r="K25" s="21">
        <f t="shared" si="25"/>
        <v>14.8727</v>
      </c>
      <c r="L25" s="84">
        <v>17.61</v>
      </c>
      <c r="M25" s="84">
        <v>5.15</v>
      </c>
      <c r="N25" s="85"/>
      <c r="O25" s="25">
        <f t="shared" ref="O25:O31" si="27">SUM(L25:N25)</f>
        <v>22.759999999999998</v>
      </c>
    </row>
    <row r="26" spans="1:15" ht="19.899999999999999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26"/>
        <v>0.72540000000000004</v>
      </c>
      <c r="G26" s="30">
        <v>2.85</v>
      </c>
      <c r="H26" s="30">
        <v>1.35</v>
      </c>
      <c r="I26" s="30">
        <v>1.19</v>
      </c>
      <c r="J26" s="67">
        <v>1.81</v>
      </c>
      <c r="K26" s="21">
        <f t="shared" si="25"/>
        <v>13.5054</v>
      </c>
      <c r="L26" s="84">
        <v>17.61</v>
      </c>
      <c r="M26" s="85"/>
      <c r="N26" s="85"/>
      <c r="O26" s="25">
        <f t="shared" si="27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>
        <v>1.03</v>
      </c>
      <c r="E27" s="27">
        <f t="shared" ref="E27:E31" si="28">SUM(B27:D27)</f>
        <v>5.09</v>
      </c>
      <c r="F27" s="20">
        <f t="shared" si="26"/>
        <v>0.66170000000000007</v>
      </c>
      <c r="G27" s="30">
        <v>2.85</v>
      </c>
      <c r="H27" s="30">
        <v>1.35</v>
      </c>
      <c r="I27" s="29">
        <v>1.19</v>
      </c>
      <c r="J27" s="70">
        <v>1.81</v>
      </c>
      <c r="K27" s="21">
        <f t="shared" si="25"/>
        <v>12.951699999999999</v>
      </c>
      <c r="L27" s="84">
        <v>17.61</v>
      </c>
      <c r="M27" s="84">
        <v>5.15</v>
      </c>
      <c r="N27" s="84">
        <v>7</v>
      </c>
      <c r="O27" s="25">
        <f t="shared" si="27"/>
        <v>29.759999999999998</v>
      </c>
    </row>
    <row r="28" spans="1:15" ht="39" x14ac:dyDescent="0.25">
      <c r="A28" s="15" t="s">
        <v>21</v>
      </c>
      <c r="B28" s="30">
        <v>3.34</v>
      </c>
      <c r="C28" s="30">
        <v>0.72</v>
      </c>
      <c r="D28" s="30"/>
      <c r="E28" s="27">
        <f t="shared" si="28"/>
        <v>4.0599999999999996</v>
      </c>
      <c r="F28" s="20">
        <f t="shared" si="26"/>
        <v>0.52779999999999994</v>
      </c>
      <c r="G28" s="30">
        <v>2.85</v>
      </c>
      <c r="H28" s="30">
        <v>1.35</v>
      </c>
      <c r="I28" s="30">
        <v>1.19</v>
      </c>
      <c r="J28" s="67">
        <v>1.81</v>
      </c>
      <c r="K28" s="21">
        <f t="shared" si="25"/>
        <v>11.787799999999999</v>
      </c>
      <c r="L28" s="84">
        <v>17.61</v>
      </c>
      <c r="M28" s="84">
        <v>5.15</v>
      </c>
      <c r="N28" s="85"/>
      <c r="O28" s="25">
        <f t="shared" si="27"/>
        <v>22.759999999999998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28"/>
        <v>3.34</v>
      </c>
      <c r="F29" s="20">
        <f t="shared" si="26"/>
        <v>0.43420000000000003</v>
      </c>
      <c r="G29" s="30">
        <v>2.85</v>
      </c>
      <c r="H29" s="30">
        <v>1.35</v>
      </c>
      <c r="I29" s="30">
        <v>1.19</v>
      </c>
      <c r="J29" s="67">
        <v>1.81</v>
      </c>
      <c r="K29" s="21">
        <f t="shared" si="25"/>
        <v>10.9742</v>
      </c>
      <c r="L29" s="84">
        <v>17.61</v>
      </c>
      <c r="M29" s="85"/>
      <c r="N29" s="85"/>
      <c r="O29" s="25">
        <f t="shared" si="27"/>
        <v>17.61</v>
      </c>
    </row>
    <row r="30" spans="1:15" ht="39" x14ac:dyDescent="0.25">
      <c r="A30" s="15" t="s">
        <v>23</v>
      </c>
      <c r="B30" s="30">
        <v>8.66</v>
      </c>
      <c r="C30" s="30">
        <v>2.98</v>
      </c>
      <c r="D30" s="30">
        <v>2.7</v>
      </c>
      <c r="E30" s="27">
        <f t="shared" si="28"/>
        <v>14.34</v>
      </c>
      <c r="F30" s="20">
        <f t="shared" si="26"/>
        <v>1.8641999999999999</v>
      </c>
      <c r="G30" s="30">
        <v>2.85</v>
      </c>
      <c r="H30" s="30">
        <v>1.35</v>
      </c>
      <c r="I30" s="30">
        <v>1.19</v>
      </c>
      <c r="J30" s="67">
        <v>1.81</v>
      </c>
      <c r="K30" s="21">
        <f t="shared" si="25"/>
        <v>23.404200000000003</v>
      </c>
      <c r="L30" s="88">
        <v>17.61</v>
      </c>
      <c r="M30" s="84">
        <v>5.15</v>
      </c>
      <c r="N30" s="84">
        <v>7</v>
      </c>
      <c r="O30" s="25">
        <f t="shared" si="27"/>
        <v>29.759999999999998</v>
      </c>
    </row>
    <row r="31" spans="1:15" ht="39" x14ac:dyDescent="0.25">
      <c r="A31" s="31" t="s">
        <v>24</v>
      </c>
      <c r="B31" s="35">
        <v>8.66</v>
      </c>
      <c r="C31" s="35">
        <v>2.98</v>
      </c>
      <c r="D31" s="35"/>
      <c r="E31" s="28">
        <f t="shared" si="28"/>
        <v>11.64</v>
      </c>
      <c r="F31" s="22">
        <f t="shared" si="26"/>
        <v>1.5131999999999999</v>
      </c>
      <c r="G31" s="35">
        <v>2.85</v>
      </c>
      <c r="H31" s="35">
        <v>1.35</v>
      </c>
      <c r="I31" s="35">
        <v>1.19</v>
      </c>
      <c r="J31" s="68">
        <v>1.81</v>
      </c>
      <c r="K31" s="32">
        <f t="shared" si="25"/>
        <v>20.353200000000001</v>
      </c>
      <c r="L31" s="89">
        <v>17.61</v>
      </c>
      <c r="M31" s="87">
        <v>5.15</v>
      </c>
      <c r="N31" s="87"/>
      <c r="O31" s="33">
        <f t="shared" si="27"/>
        <v>22.759999999999998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34"/>
  <sheetViews>
    <sheetView topLeftCell="A10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1.7109375" customWidth="1"/>
    <col min="9" max="9" width="12" customWidth="1"/>
    <col min="10" max="10" width="12.7109375" customWidth="1"/>
    <col min="11" max="11" width="23.140625" bestFit="1" customWidth="1"/>
    <col min="12" max="12" width="15.7109375" customWidth="1"/>
    <col min="13" max="13" width="9.42578125" customWidth="1"/>
    <col min="14" max="14" width="11" customWidth="1"/>
    <col min="15" max="15" width="7.42578125" customWidth="1"/>
    <col min="16" max="16" width="11.5703125" customWidth="1"/>
    <col min="17" max="17" width="8.8554687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49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21.6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0.22961045855730305</v>
      </c>
      <c r="E8" s="26">
        <f>SUM(B8:D8)</f>
        <v>1.1307983276926139</v>
      </c>
      <c r="F8" s="20">
        <f>E8*13/100</f>
        <v>0.1470037826000398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18">
        <f>J24/7.5345</f>
        <v>0.1075054748158471</v>
      </c>
      <c r="K8" s="21">
        <f t="shared" ref="K8:K15" si="0">SUM(E8:J8)</f>
        <v>2.1006835224633353</v>
      </c>
      <c r="L8" s="90">
        <f t="shared" ref="L8:Q8" si="1">L24/7.5345</f>
        <v>2.06914858318402</v>
      </c>
      <c r="M8" s="90">
        <f t="shared" si="1"/>
        <v>0.26810007299754463</v>
      </c>
      <c r="N8" s="90">
        <f t="shared" si="1"/>
        <v>0.60521600637069473</v>
      </c>
      <c r="O8" s="90">
        <f t="shared" si="1"/>
        <v>7.8678080828190319E-2</v>
      </c>
      <c r="P8" s="90">
        <f t="shared" si="1"/>
        <v>0.82288141217068156</v>
      </c>
      <c r="Q8" s="90">
        <f t="shared" si="1"/>
        <v>0.10617824673170084</v>
      </c>
      <c r="R8" s="25">
        <f>SUM(L8:Q8)</f>
        <v>3.9502024022828319</v>
      </c>
    </row>
    <row r="9" spans="1:18" ht="33" customHeight="1" x14ac:dyDescent="0.25">
      <c r="A9" s="15" t="s">
        <v>18</v>
      </c>
      <c r="B9" s="112">
        <f t="shared" ref="B9:C9" si="2">B25/7.5345</f>
        <v>0.74059327095361338</v>
      </c>
      <c r="C9" s="112">
        <f t="shared" si="2"/>
        <v>0.16059459818169752</v>
      </c>
      <c r="D9" s="112"/>
      <c r="E9" s="27">
        <f>SUM(B9:D9)</f>
        <v>0.9011878691353109</v>
      </c>
      <c r="F9" s="20">
        <f t="shared" ref="F9:F15" si="3">E9*13/100</f>
        <v>0.11715442298759042</v>
      </c>
      <c r="G9" s="113">
        <f t="shared" ref="G9:J9" si="4">G25/7.5345</f>
        <v>0.37826000398168425</v>
      </c>
      <c r="H9" s="116">
        <f t="shared" si="4"/>
        <v>0.17917579135974518</v>
      </c>
      <c r="I9" s="113">
        <f t="shared" si="4"/>
        <v>0.15794014201340498</v>
      </c>
      <c r="J9" s="113">
        <f t="shared" si="4"/>
        <v>0.1075054748158471</v>
      </c>
      <c r="K9" s="21">
        <f t="shared" si="0"/>
        <v>1.8412237042935826</v>
      </c>
      <c r="L9" s="90">
        <f t="shared" ref="L9:O9" si="5">L25/7.5345</f>
        <v>2.06914858318402</v>
      </c>
      <c r="M9" s="90">
        <f t="shared" si="5"/>
        <v>0.26810007299754463</v>
      </c>
      <c r="N9" s="90">
        <f t="shared" si="5"/>
        <v>0.60521600637069473</v>
      </c>
      <c r="O9" s="90">
        <f t="shared" si="5"/>
        <v>7.8678080828190319E-2</v>
      </c>
      <c r="P9" s="90"/>
      <c r="Q9" s="90"/>
      <c r="R9" s="25">
        <f t="shared" ref="R9:R15" si="6">SUM(L9:Q9)</f>
        <v>3.0211427433804494</v>
      </c>
    </row>
    <row r="10" spans="1:18" ht="22.15" customHeight="1" x14ac:dyDescent="0.25">
      <c r="A10" s="1" t="s">
        <v>19</v>
      </c>
      <c r="B10" s="112">
        <f t="shared" ref="B10" si="7">B26/7.5345</f>
        <v>0.74059327095361338</v>
      </c>
      <c r="C10" s="112"/>
      <c r="D10" s="112"/>
      <c r="E10" s="27">
        <f>SUM(B10:D10)</f>
        <v>0.74059327095361338</v>
      </c>
      <c r="F10" s="20">
        <f t="shared" si="3"/>
        <v>9.6277125223969751E-2</v>
      </c>
      <c r="G10" s="113">
        <f t="shared" ref="G10:J10" si="8">G26/7.5345</f>
        <v>0.37826000398168425</v>
      </c>
      <c r="H10" s="116">
        <f t="shared" si="8"/>
        <v>0.17917579135974518</v>
      </c>
      <c r="I10" s="113">
        <f t="shared" si="8"/>
        <v>0.15794014201340498</v>
      </c>
      <c r="J10" s="113">
        <f t="shared" si="8"/>
        <v>0.1075054748158471</v>
      </c>
      <c r="K10" s="21">
        <f t="shared" si="0"/>
        <v>1.6597518083482645</v>
      </c>
      <c r="L10" s="90">
        <f t="shared" ref="L10:M10" si="9">L26/7.5345</f>
        <v>2.06914858318402</v>
      </c>
      <c r="M10" s="90">
        <f t="shared" si="9"/>
        <v>0.26810007299754463</v>
      </c>
      <c r="N10" s="90"/>
      <c r="O10" s="90"/>
      <c r="P10" s="90"/>
      <c r="Q10" s="90"/>
      <c r="R10" s="25">
        <f t="shared" si="6"/>
        <v>2.3372486561815644</v>
      </c>
    </row>
    <row r="11" spans="1:18" ht="26.25" x14ac:dyDescent="0.25">
      <c r="A11" s="16" t="s">
        <v>20</v>
      </c>
      <c r="B11" s="112">
        <f t="shared" ref="B11:D11" si="10">B27/7.5345</f>
        <v>0.443294180104851</v>
      </c>
      <c r="C11" s="112">
        <f t="shared" si="10"/>
        <v>9.5560422058530756E-2</v>
      </c>
      <c r="D11" s="112">
        <f t="shared" si="10"/>
        <v>0.13670449266706483</v>
      </c>
      <c r="E11" s="27">
        <f t="shared" ref="E11:E15" si="11">SUM(B11:D11)</f>
        <v>0.67555909483044663</v>
      </c>
      <c r="F11" s="20">
        <f t="shared" si="3"/>
        <v>8.7822682327958063E-2</v>
      </c>
      <c r="G11" s="113">
        <f t="shared" ref="G11:J11" si="12">G27/7.5345</f>
        <v>0.37826000398168425</v>
      </c>
      <c r="H11" s="116">
        <f t="shared" si="12"/>
        <v>0.17917579135974518</v>
      </c>
      <c r="I11" s="113">
        <f t="shared" si="12"/>
        <v>0.15794014201340498</v>
      </c>
      <c r="J11" s="113">
        <f t="shared" si="12"/>
        <v>0.1075054748158471</v>
      </c>
      <c r="K11" s="21">
        <f t="shared" si="0"/>
        <v>1.5862631893290862</v>
      </c>
      <c r="L11" s="90">
        <f t="shared" ref="L11:Q11" si="13">L27/7.5345</f>
        <v>2.06914858318402</v>
      </c>
      <c r="M11" s="90">
        <f t="shared" si="13"/>
        <v>0.26810007299754463</v>
      </c>
      <c r="N11" s="90">
        <f t="shared" si="13"/>
        <v>0.60521600637069473</v>
      </c>
      <c r="O11" s="90">
        <f t="shared" si="13"/>
        <v>7.8678080828190319E-2</v>
      </c>
      <c r="P11" s="90">
        <f t="shared" si="13"/>
        <v>0.82288141217068156</v>
      </c>
      <c r="Q11" s="90">
        <f t="shared" si="13"/>
        <v>0.10617824673170084</v>
      </c>
      <c r="R11" s="25">
        <f t="shared" si="6"/>
        <v>3.9502024022828319</v>
      </c>
    </row>
    <row r="12" spans="1:18" ht="39" x14ac:dyDescent="0.25">
      <c r="A12" s="15" t="s">
        <v>21</v>
      </c>
      <c r="B12" s="112">
        <f t="shared" ref="B12:C12" si="14">B28/7.5345</f>
        <v>0.443294180104851</v>
      </c>
      <c r="C12" s="112">
        <f t="shared" si="14"/>
        <v>9.5560422058530756E-2</v>
      </c>
      <c r="D12" s="112"/>
      <c r="E12" s="27">
        <f t="shared" si="11"/>
        <v>0.53885460216338177</v>
      </c>
      <c r="F12" s="20">
        <f t="shared" si="3"/>
        <v>7.0051098281239635E-2</v>
      </c>
      <c r="G12" s="113">
        <f t="shared" ref="G12:J12" si="15">G28/7.5345</f>
        <v>0.37826000398168425</v>
      </c>
      <c r="H12" s="116">
        <f t="shared" si="15"/>
        <v>0.17917579135974518</v>
      </c>
      <c r="I12" s="113">
        <f t="shared" si="15"/>
        <v>0.15794014201340498</v>
      </c>
      <c r="J12" s="113">
        <f t="shared" si="15"/>
        <v>0.1075054748158471</v>
      </c>
      <c r="K12" s="21">
        <f t="shared" si="0"/>
        <v>1.431787112615303</v>
      </c>
      <c r="L12" s="90">
        <f t="shared" ref="L12:O12" si="16">L28/7.5345</f>
        <v>2.06914858318402</v>
      </c>
      <c r="M12" s="90">
        <f t="shared" si="16"/>
        <v>0.26810007299754463</v>
      </c>
      <c r="N12" s="90">
        <f t="shared" si="16"/>
        <v>0.60521600637069473</v>
      </c>
      <c r="O12" s="90">
        <f t="shared" si="16"/>
        <v>7.8678080828190319E-2</v>
      </c>
      <c r="P12" s="90"/>
      <c r="Q12" s="90"/>
      <c r="R12" s="25">
        <f t="shared" si="6"/>
        <v>3.0211427433804494</v>
      </c>
    </row>
    <row r="13" spans="1:18" ht="26.25" x14ac:dyDescent="0.25">
      <c r="A13" s="15" t="s">
        <v>22</v>
      </c>
      <c r="B13" s="112">
        <f t="shared" ref="B13" si="17">B29/7.5345</f>
        <v>0.443294180104851</v>
      </c>
      <c r="C13" s="112"/>
      <c r="D13" s="112"/>
      <c r="E13" s="27">
        <f t="shared" si="11"/>
        <v>0.443294180104851</v>
      </c>
      <c r="F13" s="20">
        <f t="shared" si="3"/>
        <v>5.7628243413630632E-2</v>
      </c>
      <c r="G13" s="113">
        <f t="shared" ref="G13:J13" si="18">G29/7.5345</f>
        <v>0.37826000398168425</v>
      </c>
      <c r="H13" s="116">
        <f t="shared" si="18"/>
        <v>0.17917579135974518</v>
      </c>
      <c r="I13" s="113">
        <f t="shared" si="18"/>
        <v>0.15794014201340498</v>
      </c>
      <c r="J13" s="113">
        <f t="shared" si="18"/>
        <v>0.1075054748158471</v>
      </c>
      <c r="K13" s="21">
        <f t="shared" si="0"/>
        <v>1.323803835689163</v>
      </c>
      <c r="L13" s="90">
        <f t="shared" ref="L13:M13" si="19">L29/7.5345</f>
        <v>2.06914858318402</v>
      </c>
      <c r="M13" s="90">
        <f t="shared" si="19"/>
        <v>0.26810007299754463</v>
      </c>
      <c r="N13" s="90"/>
      <c r="O13" s="90"/>
      <c r="P13" s="90"/>
      <c r="Q13" s="90"/>
      <c r="R13" s="25">
        <f t="shared" si="6"/>
        <v>2.3372486561815644</v>
      </c>
    </row>
    <row r="14" spans="1:18" ht="27.75" customHeight="1" x14ac:dyDescent="0.25">
      <c r="A14" s="15" t="s">
        <v>23</v>
      </c>
      <c r="B14" s="112">
        <f t="shared" ref="B14:D14" si="20">B30/7.5345</f>
        <v>1.1493795208706616</v>
      </c>
      <c r="C14" s="112">
        <f t="shared" si="20"/>
        <v>0.39551396907558561</v>
      </c>
      <c r="D14" s="112">
        <f t="shared" si="20"/>
        <v>0.35835158271949036</v>
      </c>
      <c r="E14" s="27">
        <f t="shared" si="11"/>
        <v>1.9032450726657375</v>
      </c>
      <c r="F14" s="20">
        <f t="shared" si="3"/>
        <v>0.24742185944654588</v>
      </c>
      <c r="G14" s="113">
        <f t="shared" ref="G14:J14" si="21">G30/7.5345</f>
        <v>0.37826000398168425</v>
      </c>
      <c r="H14" s="116">
        <f t="shared" si="21"/>
        <v>0.17917579135974518</v>
      </c>
      <c r="I14" s="113">
        <f t="shared" si="21"/>
        <v>0.15794014201340498</v>
      </c>
      <c r="J14" s="113">
        <f t="shared" si="21"/>
        <v>0.1075054748158471</v>
      </c>
      <c r="K14" s="21">
        <f t="shared" si="0"/>
        <v>2.9735483442829653</v>
      </c>
      <c r="L14" s="90">
        <f t="shared" ref="L14:Q14" si="22">L30/7.5345</f>
        <v>2.06914858318402</v>
      </c>
      <c r="M14" s="90">
        <f t="shared" si="22"/>
        <v>0.26810007299754463</v>
      </c>
      <c r="N14" s="90">
        <f t="shared" si="22"/>
        <v>0.60521600637069473</v>
      </c>
      <c r="O14" s="90">
        <f t="shared" si="22"/>
        <v>7.8678080828190319E-2</v>
      </c>
      <c r="P14" s="90">
        <f t="shared" si="22"/>
        <v>0.82288141217068156</v>
      </c>
      <c r="Q14" s="90">
        <f t="shared" si="22"/>
        <v>0.10617824673170084</v>
      </c>
      <c r="R14" s="25">
        <f t="shared" si="6"/>
        <v>3.9502024022828319</v>
      </c>
    </row>
    <row r="15" spans="1:18" ht="39" x14ac:dyDescent="0.25">
      <c r="A15" s="31" t="s">
        <v>24</v>
      </c>
      <c r="B15" s="114">
        <f t="shared" ref="B15:C15" si="23">B31/7.5345</f>
        <v>1.1493795208706616</v>
      </c>
      <c r="C15" s="114">
        <f t="shared" si="23"/>
        <v>0.39551396907558561</v>
      </c>
      <c r="D15" s="114"/>
      <c r="E15" s="28">
        <f t="shared" si="11"/>
        <v>1.5448934899462472</v>
      </c>
      <c r="F15" s="22">
        <f t="shared" si="3"/>
        <v>0.20083615369301214</v>
      </c>
      <c r="G15" s="114">
        <f t="shared" ref="G15:J15" si="24">G31/7.5345</f>
        <v>0.37826000398168425</v>
      </c>
      <c r="H15" s="117">
        <f t="shared" si="24"/>
        <v>0.17917579135974518</v>
      </c>
      <c r="I15" s="114">
        <f t="shared" si="24"/>
        <v>0.15794014201340498</v>
      </c>
      <c r="J15" s="114">
        <f t="shared" si="24"/>
        <v>0.1075054748158471</v>
      </c>
      <c r="K15" s="32">
        <f t="shared" si="0"/>
        <v>2.5686110558099409</v>
      </c>
      <c r="L15" s="92">
        <f t="shared" ref="L15:O15" si="25">L31/7.5345</f>
        <v>2.06914858318402</v>
      </c>
      <c r="M15" s="92">
        <f t="shared" si="25"/>
        <v>0.26810007299754463</v>
      </c>
      <c r="N15" s="92">
        <f t="shared" si="25"/>
        <v>0.60521600637069473</v>
      </c>
      <c r="O15" s="92">
        <f t="shared" si="25"/>
        <v>7.8678080828190319E-2</v>
      </c>
      <c r="P15" s="92"/>
      <c r="Q15" s="93"/>
      <c r="R15" s="33">
        <f t="shared" si="6"/>
        <v>3.0211427433804494</v>
      </c>
    </row>
    <row r="16" spans="1:18" x14ac:dyDescent="0.25">
      <c r="A16" s="97"/>
      <c r="B16" s="126"/>
      <c r="C16" s="126"/>
      <c r="D16" s="126"/>
      <c r="E16" s="99"/>
      <c r="F16" s="100"/>
      <c r="G16" s="126"/>
      <c r="H16" s="127"/>
      <c r="I16" s="126"/>
      <c r="J16" s="126"/>
      <c r="K16" s="104"/>
      <c r="L16" s="103"/>
      <c r="M16" s="103"/>
      <c r="N16" s="103"/>
      <c r="O16" s="103"/>
      <c r="P16" s="103"/>
      <c r="Q16" s="103"/>
      <c r="R16" s="104"/>
    </row>
    <row r="18" spans="1:18" x14ac:dyDescent="0.25">
      <c r="D18" s="23" t="s">
        <v>48</v>
      </c>
    </row>
    <row r="19" spans="1:18" x14ac:dyDescent="0.25">
      <c r="A19" s="81" t="s">
        <v>42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23.45" customHeight="1" x14ac:dyDescent="0.25">
      <c r="A24" s="16" t="s">
        <v>31</v>
      </c>
      <c r="B24" s="82">
        <v>5.58</v>
      </c>
      <c r="C24" s="82">
        <v>1.21</v>
      </c>
      <c r="D24" s="82">
        <v>1.73</v>
      </c>
      <c r="E24" s="26">
        <f>SUM(B24:D24)</f>
        <v>8.52</v>
      </c>
      <c r="F24" s="20">
        <f>E24*13/100</f>
        <v>1.1075999999999999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26">SUM(E24:J24)</f>
        <v>15.827599999999999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>
        <v>6.2</v>
      </c>
      <c r="Q24" s="90">
        <v>0.8</v>
      </c>
      <c r="R24" s="25">
        <f>SUM(L24:Q24)</f>
        <v>29.762799999999999</v>
      </c>
    </row>
    <row r="25" spans="1:18" ht="26.25" x14ac:dyDescent="0.25">
      <c r="A25" s="15" t="s">
        <v>18</v>
      </c>
      <c r="B25" s="30">
        <v>5.58</v>
      </c>
      <c r="C25" s="30">
        <v>1.21</v>
      </c>
      <c r="D25" s="30"/>
      <c r="E25" s="27">
        <f>SUM(B25:D25)</f>
        <v>6.79</v>
      </c>
      <c r="F25" s="20">
        <f t="shared" ref="F25:F31" si="27">E25*13/100</f>
        <v>0.88269999999999993</v>
      </c>
      <c r="G25" s="30">
        <v>2.85</v>
      </c>
      <c r="H25" s="30">
        <v>1.35</v>
      </c>
      <c r="I25" s="30">
        <v>1.19</v>
      </c>
      <c r="J25" s="67">
        <v>0.81</v>
      </c>
      <c r="K25" s="21">
        <f t="shared" si="26"/>
        <v>13.8727</v>
      </c>
      <c r="L25" s="90">
        <v>15.59</v>
      </c>
      <c r="M25" s="90">
        <v>2.02</v>
      </c>
      <c r="N25" s="90">
        <v>4.5599999999999996</v>
      </c>
      <c r="O25" s="90">
        <f>N25*13/100</f>
        <v>0.59279999999999999</v>
      </c>
      <c r="P25" s="91"/>
      <c r="Q25" s="90"/>
      <c r="R25" s="25">
        <f t="shared" ref="R25:R31" si="28">SUM(L25:Q25)</f>
        <v>22.762799999999999</v>
      </c>
    </row>
    <row r="26" spans="1:18" ht="24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27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26"/>
        <v>12.5054</v>
      </c>
      <c r="L26" s="90">
        <v>15.59</v>
      </c>
      <c r="M26" s="90">
        <v>2.02</v>
      </c>
      <c r="N26" s="91"/>
      <c r="O26" s="91"/>
      <c r="P26" s="91"/>
      <c r="Q26" s="90"/>
      <c r="R26" s="25">
        <f t="shared" si="28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30">
        <v>1.03</v>
      </c>
      <c r="E27" s="27">
        <f t="shared" ref="E27:E31" si="29">SUM(B27:D27)</f>
        <v>5.09</v>
      </c>
      <c r="F27" s="20">
        <f t="shared" si="27"/>
        <v>0.66170000000000007</v>
      </c>
      <c r="G27" s="30">
        <v>2.85</v>
      </c>
      <c r="H27" s="30">
        <v>1.35</v>
      </c>
      <c r="I27" s="29">
        <v>1.19</v>
      </c>
      <c r="J27" s="70">
        <v>0.81</v>
      </c>
      <c r="K27" s="21">
        <f t="shared" si="26"/>
        <v>11.951699999999999</v>
      </c>
      <c r="L27" s="90">
        <v>15.59</v>
      </c>
      <c r="M27" s="90">
        <v>2.02</v>
      </c>
      <c r="N27" s="90">
        <v>4.5599999999999996</v>
      </c>
      <c r="O27" s="90">
        <f t="shared" ref="O27:O28" si="30">N27*13/100</f>
        <v>0.59279999999999999</v>
      </c>
      <c r="P27" s="90">
        <v>6.2</v>
      </c>
      <c r="Q27" s="90">
        <v>0.8</v>
      </c>
      <c r="R27" s="25">
        <f t="shared" si="28"/>
        <v>29.762799999999999</v>
      </c>
    </row>
    <row r="28" spans="1:18" ht="39" x14ac:dyDescent="0.25">
      <c r="A28" s="15" t="s">
        <v>21</v>
      </c>
      <c r="B28" s="30">
        <v>3.34</v>
      </c>
      <c r="C28" s="30">
        <v>0.72</v>
      </c>
      <c r="D28" s="30"/>
      <c r="E28" s="27">
        <f t="shared" si="29"/>
        <v>4.0599999999999996</v>
      </c>
      <c r="F28" s="20">
        <f t="shared" si="27"/>
        <v>0.52779999999999994</v>
      </c>
      <c r="G28" s="30">
        <v>2.85</v>
      </c>
      <c r="H28" s="30">
        <v>1.35</v>
      </c>
      <c r="I28" s="30">
        <v>1.19</v>
      </c>
      <c r="J28" s="67">
        <v>0.81</v>
      </c>
      <c r="K28" s="21">
        <f t="shared" si="26"/>
        <v>10.787799999999999</v>
      </c>
      <c r="L28" s="90">
        <v>15.59</v>
      </c>
      <c r="M28" s="90">
        <v>2.02</v>
      </c>
      <c r="N28" s="90">
        <v>4.5599999999999996</v>
      </c>
      <c r="O28" s="90">
        <f t="shared" si="30"/>
        <v>0.59279999999999999</v>
      </c>
      <c r="P28" s="91"/>
      <c r="Q28" s="90"/>
      <c r="R28" s="25">
        <f t="shared" si="28"/>
        <v>22.762799999999999</v>
      </c>
    </row>
    <row r="29" spans="1:18" ht="26.25" x14ac:dyDescent="0.25">
      <c r="A29" s="15" t="s">
        <v>22</v>
      </c>
      <c r="B29" s="30">
        <v>3.34</v>
      </c>
      <c r="C29" s="30"/>
      <c r="D29" s="30"/>
      <c r="E29" s="27">
        <f t="shared" si="29"/>
        <v>3.34</v>
      </c>
      <c r="F29" s="20">
        <f t="shared" si="27"/>
        <v>0.43420000000000003</v>
      </c>
      <c r="G29" s="30">
        <v>2.85</v>
      </c>
      <c r="H29" s="30">
        <v>1.35</v>
      </c>
      <c r="I29" s="30">
        <v>1.19</v>
      </c>
      <c r="J29" s="67">
        <v>0.81</v>
      </c>
      <c r="K29" s="21">
        <f t="shared" si="26"/>
        <v>9.9741999999999997</v>
      </c>
      <c r="L29" s="90">
        <v>15.59</v>
      </c>
      <c r="M29" s="90">
        <v>2.02</v>
      </c>
      <c r="N29" s="91"/>
      <c r="O29" s="91"/>
      <c r="P29" s="91"/>
      <c r="Q29" s="90"/>
      <c r="R29" s="25">
        <f t="shared" si="28"/>
        <v>17.61</v>
      </c>
    </row>
    <row r="30" spans="1:18" ht="39" x14ac:dyDescent="0.25">
      <c r="A30" s="15" t="s">
        <v>23</v>
      </c>
      <c r="B30" s="30">
        <v>8.66</v>
      </c>
      <c r="C30" s="30">
        <v>2.98</v>
      </c>
      <c r="D30" s="30">
        <v>2.7</v>
      </c>
      <c r="E30" s="27">
        <f t="shared" si="29"/>
        <v>14.34</v>
      </c>
      <c r="F30" s="20">
        <f t="shared" si="27"/>
        <v>1.8641999999999999</v>
      </c>
      <c r="G30" s="30">
        <v>2.85</v>
      </c>
      <c r="H30" s="30">
        <v>1.35</v>
      </c>
      <c r="I30" s="30">
        <v>1.19</v>
      </c>
      <c r="J30" s="67">
        <v>0.81</v>
      </c>
      <c r="K30" s="21">
        <f t="shared" si="26"/>
        <v>22.404200000000003</v>
      </c>
      <c r="L30" s="94">
        <v>15.59</v>
      </c>
      <c r="M30" s="94">
        <v>2.02</v>
      </c>
      <c r="N30" s="90">
        <v>4.5599999999999996</v>
      </c>
      <c r="O30" s="90">
        <f t="shared" ref="O30:O31" si="31">N30*13/100</f>
        <v>0.59279999999999999</v>
      </c>
      <c r="P30" s="90">
        <v>6.2</v>
      </c>
      <c r="Q30" s="90">
        <v>0.8</v>
      </c>
      <c r="R30" s="25">
        <f t="shared" si="28"/>
        <v>29.762799999999999</v>
      </c>
    </row>
    <row r="31" spans="1:18" ht="39" x14ac:dyDescent="0.25">
      <c r="A31" s="31" t="s">
        <v>24</v>
      </c>
      <c r="B31" s="35">
        <v>8.66</v>
      </c>
      <c r="C31" s="35">
        <v>2.98</v>
      </c>
      <c r="D31" s="35"/>
      <c r="E31" s="28">
        <f t="shared" si="29"/>
        <v>11.64</v>
      </c>
      <c r="F31" s="22">
        <f t="shared" si="27"/>
        <v>1.5131999999999999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26"/>
        <v>19.353200000000001</v>
      </c>
      <c r="L31" s="95">
        <v>15.59</v>
      </c>
      <c r="M31" s="79">
        <v>2.02</v>
      </c>
      <c r="N31" s="92">
        <v>4.5599999999999996</v>
      </c>
      <c r="O31" s="93">
        <f t="shared" si="31"/>
        <v>0.59279999999999999</v>
      </c>
      <c r="P31" s="92"/>
      <c r="Q31" s="92"/>
      <c r="R31" s="33">
        <f t="shared" si="28"/>
        <v>22.762799999999999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80428-D9A3-452A-88E2-4E3ECB0CC3F6}">
  <sheetPr>
    <pageSetUpPr fitToPage="1"/>
  </sheetPr>
  <dimension ref="A1:R34"/>
  <sheetViews>
    <sheetView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7109375" customWidth="1"/>
    <col min="9" max="9" width="11.5703125" customWidth="1"/>
    <col min="10" max="10" width="12.42578125" customWidth="1"/>
    <col min="11" max="11" width="23.140625" bestFit="1" customWidth="1"/>
    <col min="12" max="12" width="13.85546875" customWidth="1"/>
    <col min="13" max="13" width="9.7109375" customWidth="1"/>
    <col min="14" max="14" width="9.28515625" customWidth="1"/>
    <col min="15" max="15" width="8.7109375" customWidth="1"/>
    <col min="16" max="16" width="11.42578125" customWidth="1"/>
    <col min="17" max="17" width="8.2851562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51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19.899999999999999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18">
        <f>J24/7.5345</f>
        <v>0.21766540579998669</v>
      </c>
      <c r="K8" s="21">
        <f t="shared" ref="K8:K15" si="0">SUM(E8:J8)</f>
        <v>1.9513836352777223</v>
      </c>
      <c r="L8" s="90">
        <f>L24/7.5345</f>
        <v>2.06914858318402</v>
      </c>
      <c r="M8" s="90">
        <f>M24/7.5345</f>
        <v>0.26810007299754463</v>
      </c>
      <c r="N8" s="90">
        <f>N24/7.5345</f>
        <v>0.60521600637069473</v>
      </c>
      <c r="O8" s="90">
        <f>O24/7.5345</f>
        <v>7.8678080828190319E-2</v>
      </c>
      <c r="P8" s="90"/>
      <c r="Q8" s="90"/>
      <c r="R8" s="25">
        <f>SUM(L8:P8)</f>
        <v>3.0211427433804494</v>
      </c>
    </row>
    <row r="9" spans="1:18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/>
      <c r="G9" s="113"/>
      <c r="H9" s="116"/>
      <c r="I9" s="113"/>
      <c r="J9" s="113"/>
      <c r="K9" s="21">
        <f t="shared" si="0"/>
        <v>0</v>
      </c>
      <c r="L9" s="90"/>
      <c r="M9" s="90"/>
      <c r="N9" s="90"/>
      <c r="O9" s="90"/>
      <c r="P9" s="91"/>
      <c r="Q9" s="90"/>
      <c r="R9" s="25">
        <f t="shared" ref="R9:R15" si="1">SUM(L9:P9)</f>
        <v>0</v>
      </c>
    </row>
    <row r="10" spans="1:18" ht="19.899999999999999" customHeight="1" x14ac:dyDescent="0.25">
      <c r="A10" s="1" t="s">
        <v>19</v>
      </c>
      <c r="B10" s="112">
        <f t="shared" ref="B10:B15" si="2">B26/7.5345</f>
        <v>0.74059327095361338</v>
      </c>
      <c r="C10" s="112"/>
      <c r="D10" s="113"/>
      <c r="E10" s="27">
        <f>SUM(B10:D10)</f>
        <v>0.74059327095361338</v>
      </c>
      <c r="F10" s="20">
        <f t="shared" ref="F10:F15" si="3">E10*13/100</f>
        <v>9.6277125223969751E-2</v>
      </c>
      <c r="G10" s="113">
        <f t="shared" ref="G10:J10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13">
        <f t="shared" si="4"/>
        <v>0.21766540579998669</v>
      </c>
      <c r="K10" s="21">
        <f t="shared" si="0"/>
        <v>1.7699117393324042</v>
      </c>
      <c r="L10" s="90">
        <f t="shared" ref="L10:M10" si="5">L26/7.5345</f>
        <v>2.06914858318402</v>
      </c>
      <c r="M10" s="90">
        <f t="shared" si="5"/>
        <v>0.26810007299754463</v>
      </c>
      <c r="N10" s="90"/>
      <c r="O10" s="90"/>
      <c r="P10" s="91"/>
      <c r="Q10" s="90"/>
      <c r="R10" s="25">
        <f t="shared" si="1"/>
        <v>2.3372486561815644</v>
      </c>
    </row>
    <row r="11" spans="1:18" ht="26.25" x14ac:dyDescent="0.25">
      <c r="A11" s="16" t="s">
        <v>20</v>
      </c>
      <c r="B11" s="112">
        <f t="shared" si="2"/>
        <v>0.443294180104851</v>
      </c>
      <c r="C11" s="112">
        <f t="shared" ref="C11:C14" si="6">C27/7.5345</f>
        <v>9.5560422058530756E-2</v>
      </c>
      <c r="D11" s="113"/>
      <c r="E11" s="27">
        <f t="shared" ref="E11:E15" si="7">SUM(B11:D11)</f>
        <v>0.53885460216338177</v>
      </c>
      <c r="F11" s="20">
        <f t="shared" si="3"/>
        <v>7.0051098281239635E-2</v>
      </c>
      <c r="G11" s="113">
        <f t="shared" ref="G11:J11" si="8">G27/7.5345</f>
        <v>0.37826000398168425</v>
      </c>
      <c r="H11" s="116">
        <f t="shared" si="8"/>
        <v>0.17917579135974518</v>
      </c>
      <c r="I11" s="113">
        <f t="shared" si="8"/>
        <v>0.15794014201340498</v>
      </c>
      <c r="J11" s="113">
        <f t="shared" si="8"/>
        <v>0.21766540579998669</v>
      </c>
      <c r="K11" s="21">
        <f t="shared" si="0"/>
        <v>1.5419470435994427</v>
      </c>
      <c r="L11" s="90">
        <f t="shared" ref="L11:O11" si="9">L27/7.5345</f>
        <v>2.06914858318402</v>
      </c>
      <c r="M11" s="90">
        <f t="shared" si="9"/>
        <v>0.26810007299754463</v>
      </c>
      <c r="N11" s="90">
        <f t="shared" si="9"/>
        <v>0.60521600637069473</v>
      </c>
      <c r="O11" s="90">
        <f t="shared" si="9"/>
        <v>7.8678080828190319E-2</v>
      </c>
      <c r="P11" s="90"/>
      <c r="Q11" s="90"/>
      <c r="R11" s="25">
        <f t="shared" si="1"/>
        <v>3.0211427433804494</v>
      </c>
    </row>
    <row r="12" spans="1:18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/>
      <c r="G12" s="113"/>
      <c r="H12" s="116"/>
      <c r="I12" s="113"/>
      <c r="J12" s="113"/>
      <c r="K12" s="21">
        <f t="shared" si="0"/>
        <v>0</v>
      </c>
      <c r="L12" s="90"/>
      <c r="M12" s="90"/>
      <c r="N12" s="90"/>
      <c r="O12" s="90"/>
      <c r="P12" s="91"/>
      <c r="Q12" s="90"/>
      <c r="R12" s="25">
        <f t="shared" si="1"/>
        <v>0</v>
      </c>
    </row>
    <row r="13" spans="1:18" ht="26.25" x14ac:dyDescent="0.25">
      <c r="A13" s="15" t="s">
        <v>22</v>
      </c>
      <c r="B13" s="112">
        <f t="shared" si="2"/>
        <v>0.443294180104851</v>
      </c>
      <c r="C13" s="112"/>
      <c r="D13" s="113"/>
      <c r="E13" s="27">
        <f t="shared" si="7"/>
        <v>0.443294180104851</v>
      </c>
      <c r="F13" s="20">
        <f t="shared" si="3"/>
        <v>5.7628243413630632E-2</v>
      </c>
      <c r="G13" s="113">
        <f t="shared" ref="G13:J13" si="10">G29/7.5345</f>
        <v>0.37826000398168425</v>
      </c>
      <c r="H13" s="116">
        <f t="shared" si="10"/>
        <v>0.17917579135974518</v>
      </c>
      <c r="I13" s="113">
        <f t="shared" si="10"/>
        <v>0.15794014201340498</v>
      </c>
      <c r="J13" s="113">
        <f t="shared" si="10"/>
        <v>0.21766540579998669</v>
      </c>
      <c r="K13" s="21">
        <f t="shared" si="0"/>
        <v>1.4339637666733027</v>
      </c>
      <c r="L13" s="90">
        <f t="shared" ref="L13:M13" si="11">L29/7.5345</f>
        <v>2.06914858318402</v>
      </c>
      <c r="M13" s="90">
        <f t="shared" si="11"/>
        <v>0.26810007299754463</v>
      </c>
      <c r="N13" s="90"/>
      <c r="O13" s="90"/>
      <c r="P13" s="91"/>
      <c r="Q13" s="90"/>
      <c r="R13" s="25">
        <f t="shared" si="1"/>
        <v>2.3372486561815644</v>
      </c>
    </row>
    <row r="14" spans="1:18" ht="27.75" customHeight="1" x14ac:dyDescent="0.25">
      <c r="A14" s="15" t="s">
        <v>32</v>
      </c>
      <c r="B14" s="112">
        <f t="shared" si="2"/>
        <v>1.1493795208706616</v>
      </c>
      <c r="C14" s="112">
        <f t="shared" si="6"/>
        <v>0.39551396907558561</v>
      </c>
      <c r="D14" s="113"/>
      <c r="E14" s="27">
        <f t="shared" si="7"/>
        <v>1.5448934899462472</v>
      </c>
      <c r="F14" s="20">
        <f t="shared" si="3"/>
        <v>0.20083615369301214</v>
      </c>
      <c r="G14" s="113">
        <f t="shared" ref="G14:J14" si="12">G30/7.5345</f>
        <v>0.37826000398168425</v>
      </c>
      <c r="H14" s="116">
        <f t="shared" si="12"/>
        <v>0.17917579135974518</v>
      </c>
      <c r="I14" s="113">
        <f t="shared" si="12"/>
        <v>0.15794014201340498</v>
      </c>
      <c r="J14" s="113">
        <f t="shared" si="12"/>
        <v>0.21766540579998669</v>
      </c>
      <c r="K14" s="21">
        <f t="shared" si="0"/>
        <v>2.6787709867940803</v>
      </c>
      <c r="L14" s="90">
        <f t="shared" ref="L14:O14" si="13">L30/7.5345</f>
        <v>2.06914858318402</v>
      </c>
      <c r="M14" s="90">
        <f t="shared" si="13"/>
        <v>0.26810007299754463</v>
      </c>
      <c r="N14" s="90">
        <f t="shared" si="13"/>
        <v>0.60521600637069473</v>
      </c>
      <c r="O14" s="90">
        <f t="shared" si="13"/>
        <v>7.8678080828190319E-2</v>
      </c>
      <c r="P14" s="90"/>
      <c r="Q14" s="90"/>
      <c r="R14" s="25">
        <f t="shared" si="1"/>
        <v>3.0211427433804494</v>
      </c>
    </row>
    <row r="15" spans="1:18" ht="26.25" x14ac:dyDescent="0.25">
      <c r="A15" s="31" t="s">
        <v>33</v>
      </c>
      <c r="B15" s="114">
        <f t="shared" si="2"/>
        <v>1.1493795208706616</v>
      </c>
      <c r="C15" s="114"/>
      <c r="D15" s="114"/>
      <c r="E15" s="28">
        <f t="shared" si="7"/>
        <v>1.1493795208706616</v>
      </c>
      <c r="F15" s="22">
        <f t="shared" si="3"/>
        <v>0.149419337713186</v>
      </c>
      <c r="G15" s="114">
        <f t="shared" ref="G15:J15" si="14">G31/7.5345</f>
        <v>0.37826000398168425</v>
      </c>
      <c r="H15" s="117">
        <f t="shared" si="14"/>
        <v>0.17917579135974518</v>
      </c>
      <c r="I15" s="114">
        <f t="shared" si="14"/>
        <v>0.15794014201340498</v>
      </c>
      <c r="J15" s="114">
        <f t="shared" si="14"/>
        <v>0.21766540579998669</v>
      </c>
      <c r="K15" s="32">
        <f t="shared" si="0"/>
        <v>2.2318402017386689</v>
      </c>
      <c r="L15" s="92">
        <f t="shared" ref="L15:M15" si="15">L31/7.5345</f>
        <v>2.06914858318402</v>
      </c>
      <c r="M15" s="92">
        <f t="shared" si="15"/>
        <v>0.26810007299754463</v>
      </c>
      <c r="N15" s="92"/>
      <c r="O15" s="93"/>
      <c r="P15" s="92"/>
      <c r="Q15" s="92"/>
      <c r="R15" s="33">
        <f t="shared" si="1"/>
        <v>2.3372486561815644</v>
      </c>
    </row>
    <row r="16" spans="1:18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3"/>
      <c r="M16" s="103"/>
      <c r="N16" s="103"/>
      <c r="O16" s="103"/>
      <c r="P16" s="103"/>
      <c r="Q16" s="103"/>
      <c r="R16" s="104"/>
    </row>
    <row r="18" spans="1:18" x14ac:dyDescent="0.25">
      <c r="D18" s="23" t="s">
        <v>50</v>
      </c>
    </row>
    <row r="19" spans="1:18" x14ac:dyDescent="0.25">
      <c r="A19" s="81" t="s">
        <v>42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19.899999999999999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1.64</v>
      </c>
      <c r="K24" s="21">
        <f t="shared" ref="K24:K31" si="16">SUM(E24:J24)</f>
        <v>14.7027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/>
      <c r="Q24" s="82"/>
      <c r="R24" s="25">
        <f>SUM(L24:P24)</f>
        <v>22.762799999999999</v>
      </c>
    </row>
    <row r="25" spans="1:18" ht="26.25" x14ac:dyDescent="0.25">
      <c r="A25" s="15" t="s">
        <v>18</v>
      </c>
      <c r="B25" s="30"/>
      <c r="C25" s="30"/>
      <c r="D25" s="82"/>
      <c r="E25" s="27">
        <f>SUM(B25:D25)</f>
        <v>0</v>
      </c>
      <c r="F25" s="20">
        <f t="shared" ref="F25:F31" si="17">E25*13/100</f>
        <v>0</v>
      </c>
      <c r="G25" s="30"/>
      <c r="H25" s="30"/>
      <c r="I25" s="30"/>
      <c r="J25" s="67"/>
      <c r="K25" s="21">
        <f t="shared" si="16"/>
        <v>0</v>
      </c>
      <c r="L25" s="90"/>
      <c r="M25" s="90"/>
      <c r="N25" s="90"/>
      <c r="O25" s="90"/>
      <c r="P25" s="91"/>
      <c r="Q25" s="82"/>
      <c r="R25" s="25">
        <f t="shared" ref="R25:R31" si="18">SUM(L25:P25)</f>
        <v>0</v>
      </c>
    </row>
    <row r="26" spans="1:18" ht="21.6" customHeight="1" x14ac:dyDescent="0.25">
      <c r="A26" s="1" t="s">
        <v>19</v>
      </c>
      <c r="B26" s="30">
        <v>5.58</v>
      </c>
      <c r="C26" s="30"/>
      <c r="D26" s="82"/>
      <c r="E26" s="27">
        <f>SUM(B26:D26)</f>
        <v>5.58</v>
      </c>
      <c r="F26" s="20">
        <f t="shared" si="17"/>
        <v>0.72540000000000004</v>
      </c>
      <c r="G26" s="30">
        <v>2.85</v>
      </c>
      <c r="H26" s="30">
        <v>1.35</v>
      </c>
      <c r="I26" s="30">
        <v>1.19</v>
      </c>
      <c r="J26" s="67">
        <v>1.64</v>
      </c>
      <c r="K26" s="21">
        <f t="shared" si="16"/>
        <v>13.3354</v>
      </c>
      <c r="L26" s="90">
        <v>15.59</v>
      </c>
      <c r="M26" s="90">
        <v>2.02</v>
      </c>
      <c r="N26" s="91"/>
      <c r="O26" s="91"/>
      <c r="P26" s="91"/>
      <c r="Q26" s="82"/>
      <c r="R26" s="25">
        <f t="shared" si="18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82"/>
      <c r="E27" s="27">
        <f t="shared" ref="E27:E31" si="19">SUM(B27:D27)</f>
        <v>4.0599999999999996</v>
      </c>
      <c r="F27" s="20">
        <f t="shared" si="17"/>
        <v>0.52779999999999994</v>
      </c>
      <c r="G27" s="82">
        <v>2.85</v>
      </c>
      <c r="H27" s="82">
        <v>1.35</v>
      </c>
      <c r="I27" s="29">
        <v>1.19</v>
      </c>
      <c r="J27" s="70">
        <v>1.64</v>
      </c>
      <c r="K27" s="21">
        <f t="shared" si="16"/>
        <v>11.617799999999999</v>
      </c>
      <c r="L27" s="90">
        <v>15.59</v>
      </c>
      <c r="M27" s="90">
        <v>2.02</v>
      </c>
      <c r="N27" s="90">
        <v>4.5599999999999996</v>
      </c>
      <c r="O27" s="90">
        <f t="shared" ref="O27" si="20">N27*13/100</f>
        <v>0.59279999999999999</v>
      </c>
      <c r="P27" s="90"/>
      <c r="Q27" s="82"/>
      <c r="R27" s="25">
        <f t="shared" si="18"/>
        <v>22.762799999999999</v>
      </c>
    </row>
    <row r="28" spans="1:18" ht="39" x14ac:dyDescent="0.25">
      <c r="A28" s="15" t="s">
        <v>21</v>
      </c>
      <c r="B28" s="30"/>
      <c r="C28" s="30"/>
      <c r="D28" s="82"/>
      <c r="E28" s="27">
        <f t="shared" si="19"/>
        <v>0</v>
      </c>
      <c r="F28" s="20">
        <f t="shared" si="17"/>
        <v>0</v>
      </c>
      <c r="G28" s="30"/>
      <c r="H28" s="30"/>
      <c r="I28" s="30"/>
      <c r="J28" s="67"/>
      <c r="K28" s="21">
        <f t="shared" si="16"/>
        <v>0</v>
      </c>
      <c r="L28" s="90"/>
      <c r="M28" s="90"/>
      <c r="N28" s="90"/>
      <c r="O28" s="90"/>
      <c r="P28" s="91"/>
      <c r="Q28" s="82"/>
      <c r="R28" s="25">
        <f t="shared" si="18"/>
        <v>0</v>
      </c>
    </row>
    <row r="29" spans="1:18" ht="26.25" x14ac:dyDescent="0.25">
      <c r="A29" s="15" t="s">
        <v>22</v>
      </c>
      <c r="B29" s="30">
        <v>3.34</v>
      </c>
      <c r="C29" s="30"/>
      <c r="D29" s="82"/>
      <c r="E29" s="27">
        <f t="shared" si="19"/>
        <v>3.34</v>
      </c>
      <c r="F29" s="20">
        <f t="shared" si="17"/>
        <v>0.43420000000000003</v>
      </c>
      <c r="G29" s="82">
        <v>2.85</v>
      </c>
      <c r="H29" s="82">
        <v>1.35</v>
      </c>
      <c r="I29" s="30">
        <v>1.19</v>
      </c>
      <c r="J29" s="67">
        <v>1.64</v>
      </c>
      <c r="K29" s="21">
        <f t="shared" si="16"/>
        <v>10.8042</v>
      </c>
      <c r="L29" s="90">
        <v>15.59</v>
      </c>
      <c r="M29" s="90">
        <v>2.02</v>
      </c>
      <c r="N29" s="91"/>
      <c r="O29" s="91"/>
      <c r="P29" s="91"/>
      <c r="Q29" s="82"/>
      <c r="R29" s="25">
        <f t="shared" si="18"/>
        <v>17.61</v>
      </c>
    </row>
    <row r="30" spans="1:18" ht="26.25" x14ac:dyDescent="0.25">
      <c r="A30" s="15" t="s">
        <v>32</v>
      </c>
      <c r="B30" s="30">
        <v>8.66</v>
      </c>
      <c r="C30" s="30">
        <v>2.98</v>
      </c>
      <c r="D30" s="82"/>
      <c r="E30" s="27">
        <f t="shared" si="19"/>
        <v>11.64</v>
      </c>
      <c r="F30" s="20">
        <f t="shared" si="17"/>
        <v>1.5131999999999999</v>
      </c>
      <c r="G30" s="82">
        <v>2.85</v>
      </c>
      <c r="H30" s="82">
        <v>1.35</v>
      </c>
      <c r="I30" s="30">
        <v>1.19</v>
      </c>
      <c r="J30" s="67">
        <v>1.64</v>
      </c>
      <c r="K30" s="21">
        <f t="shared" si="16"/>
        <v>20.183200000000003</v>
      </c>
      <c r="L30" s="94">
        <v>15.59</v>
      </c>
      <c r="M30" s="94">
        <v>2.02</v>
      </c>
      <c r="N30" s="90">
        <v>4.5599999999999996</v>
      </c>
      <c r="O30" s="90">
        <f t="shared" ref="O30" si="21">N30*13/100</f>
        <v>0.59279999999999999</v>
      </c>
      <c r="P30" s="90"/>
      <c r="Q30" s="82"/>
      <c r="R30" s="25">
        <f t="shared" si="18"/>
        <v>22.762799999999999</v>
      </c>
    </row>
    <row r="31" spans="1:18" ht="26.25" x14ac:dyDescent="0.25">
      <c r="A31" s="31" t="s">
        <v>33</v>
      </c>
      <c r="B31" s="35">
        <v>8.66</v>
      </c>
      <c r="C31" s="35"/>
      <c r="D31" s="83"/>
      <c r="E31" s="28">
        <f t="shared" si="19"/>
        <v>8.66</v>
      </c>
      <c r="F31" s="22">
        <f t="shared" si="17"/>
        <v>1.1257999999999999</v>
      </c>
      <c r="G31" s="35">
        <v>2.85</v>
      </c>
      <c r="H31" s="35">
        <v>1.35</v>
      </c>
      <c r="I31" s="35">
        <v>1.19</v>
      </c>
      <c r="J31" s="68">
        <v>1.64</v>
      </c>
      <c r="K31" s="32">
        <f t="shared" si="16"/>
        <v>16.815799999999999</v>
      </c>
      <c r="L31" s="95">
        <v>15.59</v>
      </c>
      <c r="M31" s="79">
        <v>2.02</v>
      </c>
      <c r="N31" s="92"/>
      <c r="O31" s="93"/>
      <c r="P31" s="92"/>
      <c r="Q31" s="83"/>
      <c r="R31" s="33">
        <f t="shared" si="18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34"/>
  <sheetViews>
    <sheetView topLeftCell="A13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3.7109375" customWidth="1"/>
    <col min="9" max="9" width="11.5703125" customWidth="1"/>
    <col min="10" max="10" width="12.42578125" customWidth="1"/>
    <col min="11" max="11" width="23.140625" bestFit="1" customWidth="1"/>
    <col min="12" max="12" width="13.85546875" customWidth="1"/>
    <col min="13" max="13" width="9.7109375" customWidth="1"/>
    <col min="14" max="14" width="9.28515625" customWidth="1"/>
    <col min="15" max="15" width="8.42578125" customWidth="1"/>
    <col min="16" max="16" width="11.42578125" customWidth="1"/>
    <col min="17" max="17" width="8.28515625" customWidth="1"/>
    <col min="18" max="18" width="23.28515625" customWidth="1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52</v>
      </c>
      <c r="E3" s="24"/>
      <c r="F3" s="24"/>
      <c r="G3" s="24"/>
      <c r="H3" s="24"/>
      <c r="I3" s="24"/>
    </row>
    <row r="5" spans="1:18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6" t="s">
        <v>14</v>
      </c>
      <c r="J5" s="137"/>
      <c r="K5" s="9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12" t="s">
        <v>25</v>
      </c>
    </row>
    <row r="6" spans="1:18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6" t="s">
        <v>36</v>
      </c>
      <c r="J6" s="6" t="s">
        <v>37</v>
      </c>
      <c r="K6" s="10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13" t="s">
        <v>17</v>
      </c>
    </row>
    <row r="7" spans="1:18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14">
        <v>17</v>
      </c>
    </row>
    <row r="8" spans="1:18" ht="25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/>
      <c r="E8" s="26">
        <f>SUM(B8:D8)</f>
        <v>0.9011878691353109</v>
      </c>
      <c r="F8" s="20">
        <f>E8*13/100</f>
        <v>0.11715442298759042</v>
      </c>
      <c r="G8" s="118">
        <f>G24/7.5345</f>
        <v>0.37826000398168425</v>
      </c>
      <c r="H8" s="128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1.8412237042935826</v>
      </c>
      <c r="L8" s="90">
        <f>L24/7.5345</f>
        <v>2.06914858318402</v>
      </c>
      <c r="M8" s="90">
        <f>M24/7.5345</f>
        <v>0.26810007299754463</v>
      </c>
      <c r="N8" s="90">
        <f>N24/7.5345</f>
        <v>0.60521600637069473</v>
      </c>
      <c r="O8" s="90">
        <f>O24/7.5345</f>
        <v>7.8678080828190319E-2</v>
      </c>
      <c r="P8" s="90"/>
      <c r="Q8" s="90"/>
      <c r="R8" s="25">
        <f>SUM(L8:P8)</f>
        <v>3.0211427433804494</v>
      </c>
    </row>
    <row r="9" spans="1:18" ht="33" customHeight="1" x14ac:dyDescent="0.25">
      <c r="A9" s="15" t="s">
        <v>18</v>
      </c>
      <c r="B9" s="112"/>
      <c r="C9" s="112"/>
      <c r="D9" s="113"/>
      <c r="E9" s="27">
        <f>SUM(B9:D9)</f>
        <v>0</v>
      </c>
      <c r="F9" s="20">
        <f t="shared" ref="F9:F15" si="1">E9*13/100</f>
        <v>0</v>
      </c>
      <c r="G9" s="113"/>
      <c r="H9" s="116"/>
      <c r="I9" s="113"/>
      <c r="J9" s="122"/>
      <c r="K9" s="21">
        <f t="shared" si="0"/>
        <v>0</v>
      </c>
      <c r="L9" s="90"/>
      <c r="M9" s="90"/>
      <c r="N9" s="90"/>
      <c r="O9" s="90"/>
      <c r="P9" s="91"/>
      <c r="Q9" s="90"/>
      <c r="R9" s="25">
        <f t="shared" ref="R9:R15" si="2">SUM(L9:P9)</f>
        <v>0</v>
      </c>
    </row>
    <row r="10" spans="1:18" ht="25.15" customHeight="1" x14ac:dyDescent="0.25">
      <c r="A10" s="1" t="s">
        <v>19</v>
      </c>
      <c r="B10" s="112">
        <f t="shared" ref="B10:B15" si="3">B26/7.5345</f>
        <v>0.74059327095361338</v>
      </c>
      <c r="C10" s="112"/>
      <c r="D10" s="113"/>
      <c r="E10" s="27">
        <f>SUM(B10:D10)</f>
        <v>0.74059327095361338</v>
      </c>
      <c r="F10" s="20">
        <f t="shared" si="1"/>
        <v>9.6277125223969751E-2</v>
      </c>
      <c r="G10" s="113">
        <f t="shared" ref="G10:J15" si="4">G26/7.5345</f>
        <v>0.37826000398168425</v>
      </c>
      <c r="H10" s="116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90">
        <f t="shared" ref="L10:M10" si="5">L26/7.5345</f>
        <v>2.06914858318402</v>
      </c>
      <c r="M10" s="90">
        <f t="shared" si="5"/>
        <v>0.26810007299754463</v>
      </c>
      <c r="N10" s="90"/>
      <c r="O10" s="90"/>
      <c r="P10" s="91"/>
      <c r="Q10" s="90"/>
      <c r="R10" s="25">
        <f t="shared" si="2"/>
        <v>2.3372486561815644</v>
      </c>
    </row>
    <row r="11" spans="1:18" ht="26.25" x14ac:dyDescent="0.25">
      <c r="A11" s="16" t="s">
        <v>20</v>
      </c>
      <c r="B11" s="112">
        <f t="shared" si="3"/>
        <v>0.443294180104851</v>
      </c>
      <c r="C11" s="112">
        <f t="shared" ref="C11:C14" si="6">C27/7.5345</f>
        <v>9.5560422058530756E-2</v>
      </c>
      <c r="D11" s="113"/>
      <c r="E11" s="27">
        <f t="shared" ref="E11:E15" si="7">SUM(B11:D11)</f>
        <v>0.53885460216338177</v>
      </c>
      <c r="F11" s="20">
        <f t="shared" si="1"/>
        <v>7.0051098281239635E-2</v>
      </c>
      <c r="G11" s="113">
        <f t="shared" si="4"/>
        <v>0.37826000398168425</v>
      </c>
      <c r="H11" s="116">
        <f t="shared" si="4"/>
        <v>0.17917579135974518</v>
      </c>
      <c r="I11" s="113">
        <f t="shared" si="4"/>
        <v>0.15794014201340498</v>
      </c>
      <c r="J11" s="122">
        <f t="shared" si="4"/>
        <v>0.1075054748158471</v>
      </c>
      <c r="K11" s="21">
        <f t="shared" si="0"/>
        <v>1.431787112615303</v>
      </c>
      <c r="L11" s="90">
        <f t="shared" ref="L11:O11" si="8">L27/7.5345</f>
        <v>2.06914858318402</v>
      </c>
      <c r="M11" s="90">
        <f t="shared" si="8"/>
        <v>0.26810007299754463</v>
      </c>
      <c r="N11" s="90">
        <f t="shared" si="8"/>
        <v>0.60521600637069473</v>
      </c>
      <c r="O11" s="90">
        <f t="shared" si="8"/>
        <v>7.8678080828190319E-2</v>
      </c>
      <c r="P11" s="90"/>
      <c r="Q11" s="90"/>
      <c r="R11" s="25">
        <f t="shared" si="2"/>
        <v>3.0211427433804494</v>
      </c>
    </row>
    <row r="12" spans="1:18" ht="39" x14ac:dyDescent="0.25">
      <c r="A12" s="15" t="s">
        <v>21</v>
      </c>
      <c r="B12" s="112"/>
      <c r="C12" s="112"/>
      <c r="D12" s="113"/>
      <c r="E12" s="27">
        <f t="shared" si="7"/>
        <v>0</v>
      </c>
      <c r="F12" s="20">
        <f t="shared" si="1"/>
        <v>0</v>
      </c>
      <c r="G12" s="113"/>
      <c r="H12" s="116"/>
      <c r="I12" s="113"/>
      <c r="J12" s="122"/>
      <c r="K12" s="21">
        <f t="shared" si="0"/>
        <v>0</v>
      </c>
      <c r="L12" s="90"/>
      <c r="M12" s="90"/>
      <c r="N12" s="90"/>
      <c r="O12" s="90"/>
      <c r="P12" s="91"/>
      <c r="Q12" s="90"/>
      <c r="R12" s="25">
        <f t="shared" si="2"/>
        <v>0</v>
      </c>
    </row>
    <row r="13" spans="1:18" ht="26.25" x14ac:dyDescent="0.25">
      <c r="A13" s="15" t="s">
        <v>22</v>
      </c>
      <c r="B13" s="112">
        <f t="shared" si="3"/>
        <v>0.443294180104851</v>
      </c>
      <c r="C13" s="112"/>
      <c r="D13" s="113"/>
      <c r="E13" s="27">
        <f t="shared" si="7"/>
        <v>0.443294180104851</v>
      </c>
      <c r="F13" s="20">
        <f t="shared" si="1"/>
        <v>5.7628243413630632E-2</v>
      </c>
      <c r="G13" s="113">
        <f t="shared" si="4"/>
        <v>0.37826000398168425</v>
      </c>
      <c r="H13" s="116">
        <f t="shared" si="4"/>
        <v>0.17917579135974518</v>
      </c>
      <c r="I13" s="113">
        <f t="shared" si="4"/>
        <v>0.15794014201340498</v>
      </c>
      <c r="J13" s="122">
        <f t="shared" si="4"/>
        <v>0.1075054748158471</v>
      </c>
      <c r="K13" s="21">
        <f t="shared" si="0"/>
        <v>1.323803835689163</v>
      </c>
      <c r="L13" s="90">
        <f t="shared" ref="L13:M13" si="9">L29/7.5345</f>
        <v>2.06914858318402</v>
      </c>
      <c r="M13" s="90">
        <f t="shared" si="9"/>
        <v>0.26810007299754463</v>
      </c>
      <c r="N13" s="90"/>
      <c r="O13" s="90"/>
      <c r="P13" s="91"/>
      <c r="Q13" s="90"/>
      <c r="R13" s="25">
        <f t="shared" si="2"/>
        <v>2.3372486561815644</v>
      </c>
    </row>
    <row r="14" spans="1:18" ht="27.75" customHeight="1" x14ac:dyDescent="0.25">
      <c r="A14" s="15" t="s">
        <v>32</v>
      </c>
      <c r="B14" s="112">
        <f t="shared" si="3"/>
        <v>1.1493795208706616</v>
      </c>
      <c r="C14" s="112">
        <f t="shared" si="6"/>
        <v>0.39551396907558561</v>
      </c>
      <c r="D14" s="113"/>
      <c r="E14" s="27">
        <f t="shared" si="7"/>
        <v>1.5448934899462472</v>
      </c>
      <c r="F14" s="20">
        <f t="shared" si="1"/>
        <v>0.20083615369301214</v>
      </c>
      <c r="G14" s="113">
        <f t="shared" si="4"/>
        <v>0.37826000398168425</v>
      </c>
      <c r="H14" s="116">
        <f t="shared" si="4"/>
        <v>0.17917579135974518</v>
      </c>
      <c r="I14" s="113">
        <f t="shared" si="4"/>
        <v>0.15794014201340498</v>
      </c>
      <c r="J14" s="122">
        <f t="shared" si="4"/>
        <v>0.1075054748158471</v>
      </c>
      <c r="K14" s="21">
        <f t="shared" si="0"/>
        <v>2.5686110558099409</v>
      </c>
      <c r="L14" s="90">
        <f t="shared" ref="L14:O14" si="10">L30/7.5345</f>
        <v>2.06914858318402</v>
      </c>
      <c r="M14" s="90">
        <f t="shared" si="10"/>
        <v>0.26810007299754463</v>
      </c>
      <c r="N14" s="90">
        <f t="shared" si="10"/>
        <v>0.60521600637069473</v>
      </c>
      <c r="O14" s="90">
        <f t="shared" si="10"/>
        <v>7.8678080828190319E-2</v>
      </c>
      <c r="P14" s="90"/>
      <c r="Q14" s="90"/>
      <c r="R14" s="25">
        <f t="shared" si="2"/>
        <v>3.0211427433804494</v>
      </c>
    </row>
    <row r="15" spans="1:18" ht="26.25" x14ac:dyDescent="0.25">
      <c r="A15" s="31" t="s">
        <v>33</v>
      </c>
      <c r="B15" s="114">
        <f t="shared" si="3"/>
        <v>1.1493795208706616</v>
      </c>
      <c r="C15" s="114"/>
      <c r="D15" s="114"/>
      <c r="E15" s="28">
        <f t="shared" si="7"/>
        <v>1.1493795208706616</v>
      </c>
      <c r="F15" s="22">
        <f t="shared" si="1"/>
        <v>0.149419337713186</v>
      </c>
      <c r="G15" s="114">
        <f t="shared" si="4"/>
        <v>0.37826000398168425</v>
      </c>
      <c r="H15" s="117">
        <f t="shared" si="4"/>
        <v>0.17917579135974518</v>
      </c>
      <c r="I15" s="114">
        <f t="shared" si="4"/>
        <v>0.15794014201340498</v>
      </c>
      <c r="J15" s="123">
        <f t="shared" si="4"/>
        <v>0.1075054748158471</v>
      </c>
      <c r="K15" s="32">
        <f t="shared" si="0"/>
        <v>2.1216802707545295</v>
      </c>
      <c r="L15" s="92">
        <f t="shared" ref="L15:M15" si="11">L31/7.5345</f>
        <v>2.06914858318402</v>
      </c>
      <c r="M15" s="92">
        <f t="shared" si="11"/>
        <v>0.26810007299754463</v>
      </c>
      <c r="N15" s="92"/>
      <c r="O15" s="93"/>
      <c r="P15" s="92"/>
      <c r="Q15" s="92"/>
      <c r="R15" s="33">
        <f t="shared" si="2"/>
        <v>2.3372486561815644</v>
      </c>
    </row>
    <row r="16" spans="1:18" x14ac:dyDescent="0.25">
      <c r="A16" s="97"/>
      <c r="B16" s="98"/>
      <c r="C16" s="98"/>
      <c r="D16" s="98"/>
      <c r="E16" s="99"/>
      <c r="F16" s="100"/>
      <c r="G16" s="98"/>
      <c r="H16" s="98"/>
      <c r="I16" s="98"/>
      <c r="J16" s="98"/>
      <c r="K16" s="104"/>
      <c r="L16" s="103"/>
      <c r="M16" s="103"/>
      <c r="N16" s="103"/>
      <c r="O16" s="103"/>
      <c r="P16" s="103"/>
      <c r="Q16" s="103"/>
      <c r="R16" s="104"/>
    </row>
    <row r="17" spans="1:18" x14ac:dyDescent="0.25">
      <c r="A17" s="97"/>
      <c r="B17" s="98"/>
      <c r="C17" s="98"/>
      <c r="D17" s="98"/>
      <c r="E17" s="99"/>
      <c r="F17" s="100"/>
      <c r="G17" s="98"/>
      <c r="H17" s="98"/>
      <c r="I17" s="98"/>
      <c r="J17" s="98"/>
      <c r="K17" s="104"/>
      <c r="L17" s="102"/>
      <c r="M17" s="102"/>
      <c r="N17" s="103"/>
      <c r="O17" s="103"/>
      <c r="P17" s="103"/>
      <c r="Q17" s="103"/>
      <c r="R17" s="104"/>
    </row>
    <row r="18" spans="1:18" x14ac:dyDescent="0.25">
      <c r="D18" s="23" t="s">
        <v>53</v>
      </c>
    </row>
    <row r="19" spans="1:18" x14ac:dyDescent="0.25">
      <c r="A19" s="81" t="s">
        <v>43</v>
      </c>
    </row>
    <row r="21" spans="1:18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6" t="s">
        <v>14</v>
      </c>
      <c r="J21" s="137"/>
      <c r="K21" s="9" t="s">
        <v>15</v>
      </c>
      <c r="L21" s="41" t="s">
        <v>26</v>
      </c>
      <c r="M21" s="17" t="s">
        <v>9</v>
      </c>
      <c r="N21" s="41" t="s">
        <v>28</v>
      </c>
      <c r="O21" s="17" t="s">
        <v>9</v>
      </c>
      <c r="P21" s="41" t="s">
        <v>28</v>
      </c>
      <c r="Q21" s="17" t="s">
        <v>9</v>
      </c>
      <c r="R21" s="12" t="s">
        <v>25</v>
      </c>
    </row>
    <row r="22" spans="1:18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6" t="s">
        <v>36</v>
      </c>
      <c r="J22" s="6" t="s">
        <v>37</v>
      </c>
      <c r="K22" s="10" t="s">
        <v>16</v>
      </c>
      <c r="L22" s="46" t="s">
        <v>27</v>
      </c>
      <c r="M22" s="46"/>
      <c r="N22" s="46" t="s">
        <v>29</v>
      </c>
      <c r="O22" s="46"/>
      <c r="P22" s="46" t="s">
        <v>30</v>
      </c>
      <c r="Q22" s="46"/>
      <c r="R22" s="13" t="s">
        <v>17</v>
      </c>
    </row>
    <row r="23" spans="1:18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51">
        <v>11</v>
      </c>
      <c r="M23" s="51">
        <v>12</v>
      </c>
      <c r="N23" s="51">
        <v>13</v>
      </c>
      <c r="O23" s="51">
        <v>14</v>
      </c>
      <c r="P23" s="51">
        <v>15</v>
      </c>
      <c r="Q23" s="51">
        <v>16</v>
      </c>
      <c r="R23" s="14">
        <v>17</v>
      </c>
    </row>
    <row r="24" spans="1:18" ht="24.6" customHeight="1" x14ac:dyDescent="0.25">
      <c r="A24" s="16" t="s">
        <v>31</v>
      </c>
      <c r="B24" s="82">
        <v>5.58</v>
      </c>
      <c r="C24" s="82">
        <v>1.21</v>
      </c>
      <c r="D24" s="82"/>
      <c r="E24" s="26">
        <f>SUM(B24:D24)</f>
        <v>6.79</v>
      </c>
      <c r="F24" s="20">
        <f>E24*13/100</f>
        <v>0.88269999999999993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12">SUM(E24:J24)</f>
        <v>13.8727</v>
      </c>
      <c r="L24" s="90">
        <v>15.59</v>
      </c>
      <c r="M24" s="90">
        <v>2.02</v>
      </c>
      <c r="N24" s="90">
        <v>4.5599999999999996</v>
      </c>
      <c r="O24" s="90">
        <f>N24*13/100</f>
        <v>0.59279999999999999</v>
      </c>
      <c r="P24" s="90"/>
      <c r="Q24" s="90"/>
      <c r="R24" s="25">
        <f>SUM(L24:P24)</f>
        <v>22.762799999999999</v>
      </c>
    </row>
    <row r="25" spans="1:18" ht="26.25" x14ac:dyDescent="0.25">
      <c r="A25" s="15" t="s">
        <v>18</v>
      </c>
      <c r="B25" s="30"/>
      <c r="C25" s="30"/>
      <c r="D25" s="30"/>
      <c r="E25" s="27">
        <f>SUM(B25:D25)</f>
        <v>0</v>
      </c>
      <c r="F25" s="20"/>
      <c r="G25" s="30"/>
      <c r="H25" s="30"/>
      <c r="I25" s="30"/>
      <c r="J25" s="67"/>
      <c r="K25" s="21">
        <f t="shared" si="12"/>
        <v>0</v>
      </c>
      <c r="L25" s="90"/>
      <c r="M25" s="90"/>
      <c r="N25" s="90"/>
      <c r="O25" s="90"/>
      <c r="P25" s="91"/>
      <c r="Q25" s="90"/>
      <c r="R25" s="25">
        <f t="shared" ref="R25:R31" si="13">SUM(L25:P25)</f>
        <v>0</v>
      </c>
    </row>
    <row r="26" spans="1:18" ht="22.15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ref="F26:F31" si="14">E26*13/100</f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12"/>
        <v>12.5054</v>
      </c>
      <c r="L26" s="90">
        <v>15.59</v>
      </c>
      <c r="M26" s="90">
        <v>2.02</v>
      </c>
      <c r="N26" s="91"/>
      <c r="O26" s="91"/>
      <c r="P26" s="91"/>
      <c r="Q26" s="90"/>
      <c r="R26" s="25">
        <f t="shared" si="13"/>
        <v>17.61</v>
      </c>
    </row>
    <row r="27" spans="1:18" ht="26.25" x14ac:dyDescent="0.25">
      <c r="A27" s="16" t="s">
        <v>20</v>
      </c>
      <c r="B27" s="30">
        <v>3.34</v>
      </c>
      <c r="C27" s="30">
        <v>0.72</v>
      </c>
      <c r="D27" s="30"/>
      <c r="E27" s="27">
        <f t="shared" ref="E27:E31" si="15">SUM(B27:D27)</f>
        <v>4.0599999999999996</v>
      </c>
      <c r="F27" s="20">
        <f t="shared" si="14"/>
        <v>0.52779999999999994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12"/>
        <v>10.787799999999999</v>
      </c>
      <c r="L27" s="90">
        <v>15.59</v>
      </c>
      <c r="M27" s="90">
        <v>2.02</v>
      </c>
      <c r="N27" s="90">
        <v>4.5599999999999996</v>
      </c>
      <c r="O27" s="90">
        <f t="shared" ref="O27" si="16">N27*13/100</f>
        <v>0.59279999999999999</v>
      </c>
      <c r="P27" s="90"/>
      <c r="Q27" s="90"/>
      <c r="R27" s="25">
        <f t="shared" si="13"/>
        <v>22.762799999999999</v>
      </c>
    </row>
    <row r="28" spans="1:18" ht="39" x14ac:dyDescent="0.25">
      <c r="A28" s="15" t="s">
        <v>21</v>
      </c>
      <c r="B28" s="30"/>
      <c r="C28" s="30"/>
      <c r="D28" s="30"/>
      <c r="E28" s="27">
        <f t="shared" si="15"/>
        <v>0</v>
      </c>
      <c r="F28" s="20">
        <f t="shared" si="14"/>
        <v>0</v>
      </c>
      <c r="G28" s="30"/>
      <c r="H28" s="30"/>
      <c r="I28" s="30"/>
      <c r="J28" s="67"/>
      <c r="K28" s="21">
        <f t="shared" si="12"/>
        <v>0</v>
      </c>
      <c r="L28" s="90"/>
      <c r="M28" s="90"/>
      <c r="N28" s="90"/>
      <c r="O28" s="90"/>
      <c r="P28" s="91"/>
      <c r="Q28" s="90"/>
      <c r="R28" s="25">
        <f t="shared" si="13"/>
        <v>0</v>
      </c>
    </row>
    <row r="29" spans="1:18" ht="26.25" x14ac:dyDescent="0.25">
      <c r="A29" s="15" t="s">
        <v>22</v>
      </c>
      <c r="B29" s="30">
        <v>3.34</v>
      </c>
      <c r="C29" s="30"/>
      <c r="D29" s="30"/>
      <c r="E29" s="27">
        <f t="shared" si="15"/>
        <v>3.34</v>
      </c>
      <c r="F29" s="20">
        <f t="shared" si="14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12"/>
        <v>9.9741999999999997</v>
      </c>
      <c r="L29" s="90">
        <v>15.59</v>
      </c>
      <c r="M29" s="90">
        <v>2.02</v>
      </c>
      <c r="N29" s="91"/>
      <c r="O29" s="91"/>
      <c r="P29" s="91"/>
      <c r="Q29" s="90"/>
      <c r="R29" s="25">
        <f t="shared" si="13"/>
        <v>17.61</v>
      </c>
    </row>
    <row r="30" spans="1:18" ht="26.25" x14ac:dyDescent="0.25">
      <c r="A30" s="15" t="s">
        <v>32</v>
      </c>
      <c r="B30" s="30">
        <v>8.66</v>
      </c>
      <c r="C30" s="30">
        <v>2.98</v>
      </c>
      <c r="D30" s="30"/>
      <c r="E30" s="27">
        <f t="shared" si="15"/>
        <v>11.64</v>
      </c>
      <c r="F30" s="20">
        <f t="shared" si="14"/>
        <v>1.5131999999999999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12"/>
        <v>19.353200000000001</v>
      </c>
      <c r="L30" s="94">
        <v>15.59</v>
      </c>
      <c r="M30" s="94">
        <v>2.02</v>
      </c>
      <c r="N30" s="90">
        <v>4.5599999999999996</v>
      </c>
      <c r="O30" s="90">
        <f t="shared" ref="O30" si="17">N30*13/100</f>
        <v>0.59279999999999999</v>
      </c>
      <c r="P30" s="90"/>
      <c r="Q30" s="90"/>
      <c r="R30" s="25">
        <f t="shared" si="13"/>
        <v>22.762799999999999</v>
      </c>
    </row>
    <row r="31" spans="1:18" ht="26.25" x14ac:dyDescent="0.25">
      <c r="A31" s="31" t="s">
        <v>33</v>
      </c>
      <c r="B31" s="35">
        <v>8.66</v>
      </c>
      <c r="C31" s="35"/>
      <c r="D31" s="35"/>
      <c r="E31" s="28">
        <f t="shared" si="15"/>
        <v>8.66</v>
      </c>
      <c r="F31" s="22">
        <f t="shared" si="14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12"/>
        <v>15.985799999999999</v>
      </c>
      <c r="L31" s="95">
        <v>15.59</v>
      </c>
      <c r="M31" s="79">
        <v>2.02</v>
      </c>
      <c r="N31" s="92"/>
      <c r="O31" s="93"/>
      <c r="P31" s="92"/>
      <c r="Q31" s="92"/>
      <c r="R31" s="33">
        <f t="shared" si="13"/>
        <v>17.61</v>
      </c>
    </row>
    <row r="34" spans="1:1" x14ac:dyDescent="0.25">
      <c r="A34" s="75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34"/>
  <sheetViews>
    <sheetView tabSelected="1" topLeftCell="A14" workbookViewId="0">
      <selection activeCell="A34" sqref="A34"/>
    </sheetView>
  </sheetViews>
  <sheetFormatPr defaultRowHeight="15" x14ac:dyDescent="0.25"/>
  <cols>
    <col min="1" max="1" width="23.140625" customWidth="1"/>
    <col min="2" max="2" width="13.140625" bestFit="1" customWidth="1"/>
    <col min="3" max="3" width="14.28515625" bestFit="1" customWidth="1"/>
    <col min="4" max="4" width="12.5703125" customWidth="1"/>
    <col min="7" max="7" width="12.7109375" bestFit="1" customWidth="1"/>
    <col min="8" max="8" width="12.42578125" customWidth="1"/>
    <col min="9" max="9" width="14" customWidth="1"/>
    <col min="10" max="10" width="15.7109375" customWidth="1"/>
    <col min="11" max="11" width="23.140625" bestFit="1" customWidth="1"/>
    <col min="12" max="12" width="15" customWidth="1"/>
    <col min="13" max="13" width="12" customWidth="1"/>
    <col min="14" max="14" width="13.28515625" customWidth="1"/>
    <col min="15" max="15" width="23.28515625" customWidth="1"/>
  </cols>
  <sheetData>
    <row r="1" spans="1:15" x14ac:dyDescent="0.25">
      <c r="A1" s="75" t="s">
        <v>35</v>
      </c>
    </row>
    <row r="2" spans="1:15" x14ac:dyDescent="0.25">
      <c r="A2" s="75" t="s">
        <v>39</v>
      </c>
    </row>
    <row r="3" spans="1:15" x14ac:dyDescent="0.25">
      <c r="D3" s="23" t="s">
        <v>55</v>
      </c>
      <c r="E3" s="24"/>
      <c r="F3" s="24"/>
      <c r="G3" s="24"/>
      <c r="H3" s="24"/>
      <c r="I3" s="24"/>
    </row>
    <row r="5" spans="1:15" x14ac:dyDescent="0.25">
      <c r="A5" s="2" t="s">
        <v>0</v>
      </c>
      <c r="B5" s="3" t="s">
        <v>2</v>
      </c>
      <c r="C5" s="3" t="s">
        <v>4</v>
      </c>
      <c r="D5" s="134" t="s">
        <v>6</v>
      </c>
      <c r="E5" s="3" t="s">
        <v>7</v>
      </c>
      <c r="F5" s="3" t="s">
        <v>9</v>
      </c>
      <c r="G5" s="3" t="s">
        <v>10</v>
      </c>
      <c r="H5" s="3" t="s">
        <v>12</v>
      </c>
      <c r="I5" s="138" t="s">
        <v>14</v>
      </c>
      <c r="J5" s="139"/>
      <c r="K5" s="9" t="s">
        <v>15</v>
      </c>
      <c r="L5" s="17" t="s">
        <v>26</v>
      </c>
      <c r="M5" s="17" t="s">
        <v>28</v>
      </c>
      <c r="N5" s="17" t="s">
        <v>28</v>
      </c>
      <c r="O5" s="12" t="s">
        <v>25</v>
      </c>
    </row>
    <row r="6" spans="1:15" x14ac:dyDescent="0.25">
      <c r="A6" s="4" t="s">
        <v>1</v>
      </c>
      <c r="B6" s="5" t="s">
        <v>3</v>
      </c>
      <c r="C6" s="5" t="s">
        <v>5</v>
      </c>
      <c r="D6" s="135"/>
      <c r="E6" s="5" t="s">
        <v>8</v>
      </c>
      <c r="F6" s="5"/>
      <c r="G6" s="5" t="s">
        <v>11</v>
      </c>
      <c r="H6" s="5" t="s">
        <v>13</v>
      </c>
      <c r="I6" s="80" t="s">
        <v>36</v>
      </c>
      <c r="J6" s="6" t="s">
        <v>37</v>
      </c>
      <c r="K6" s="10" t="s">
        <v>16</v>
      </c>
      <c r="L6" s="18" t="s">
        <v>27</v>
      </c>
      <c r="M6" s="18" t="s">
        <v>29</v>
      </c>
      <c r="N6" s="18" t="s">
        <v>30</v>
      </c>
      <c r="O6" s="13" t="s">
        <v>17</v>
      </c>
    </row>
    <row r="7" spans="1:15" ht="15.75" customHeight="1" x14ac:dyDescent="0.25">
      <c r="A7" s="7">
        <v>0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11">
        <v>10</v>
      </c>
      <c r="L7" s="19">
        <v>11</v>
      </c>
      <c r="M7" s="19">
        <v>12</v>
      </c>
      <c r="N7" s="19">
        <v>13</v>
      </c>
      <c r="O7" s="14">
        <v>14</v>
      </c>
    </row>
    <row r="8" spans="1:15" ht="22.15" customHeight="1" x14ac:dyDescent="0.25">
      <c r="A8" s="16" t="s">
        <v>31</v>
      </c>
      <c r="B8" s="112">
        <f>B24/7.5345</f>
        <v>0.74059327095361338</v>
      </c>
      <c r="C8" s="112">
        <f>C24/7.5345</f>
        <v>0.16059459818169752</v>
      </c>
      <c r="D8" s="112">
        <f>D24/7.5345</f>
        <v>0.24022828323047316</v>
      </c>
      <c r="E8" s="26">
        <f>SUM(B8:D8)</f>
        <v>1.141416152365784</v>
      </c>
      <c r="F8" s="20">
        <f>E8*13/100</f>
        <v>0.14838409980755191</v>
      </c>
      <c r="G8" s="112">
        <f>G24/7.5345</f>
        <v>0.37826000398168425</v>
      </c>
      <c r="H8" s="115">
        <f>H24/7.5345</f>
        <v>0.17917579135974518</v>
      </c>
      <c r="I8" s="118">
        <f>I24/7.5345</f>
        <v>0.15794014201340498</v>
      </c>
      <c r="J8" s="121">
        <f>J24/7.5345</f>
        <v>0.1075054748158471</v>
      </c>
      <c r="K8" s="21">
        <f t="shared" ref="K8:K15" si="0">SUM(E8:J8)</f>
        <v>2.1126816643440174</v>
      </c>
      <c r="L8" s="84">
        <f>L24/7.5345</f>
        <v>2.3372486561815644</v>
      </c>
      <c r="M8" s="84">
        <f>M24/7.5345</f>
        <v>0.68352246333532418</v>
      </c>
      <c r="N8" s="84">
        <f>N24/7.5345</f>
        <v>0.92905965890238229</v>
      </c>
      <c r="O8" s="25">
        <f>SUM(L8:N8)</f>
        <v>3.9498307784192708</v>
      </c>
    </row>
    <row r="9" spans="1:15" ht="33" customHeight="1" x14ac:dyDescent="0.25">
      <c r="A9" s="15" t="s">
        <v>18</v>
      </c>
      <c r="B9" s="112"/>
      <c r="C9" s="112"/>
      <c r="D9" s="112"/>
      <c r="E9" s="27">
        <f>SUM(B9:D9)</f>
        <v>0</v>
      </c>
      <c r="F9" s="20">
        <f t="shared" ref="F9:F15" si="1">E9*13/100</f>
        <v>0</v>
      </c>
      <c r="G9" s="112"/>
      <c r="H9" s="115"/>
      <c r="I9" s="113"/>
      <c r="J9" s="122"/>
      <c r="K9" s="21">
        <f t="shared" si="0"/>
        <v>0</v>
      </c>
      <c r="L9" s="84"/>
      <c r="M9" s="84">
        <f t="shared" ref="M9:N15" si="2">M25/7.5345</f>
        <v>0</v>
      </c>
      <c r="N9" s="84">
        <f t="shared" si="2"/>
        <v>0</v>
      </c>
      <c r="O9" s="25">
        <f t="shared" ref="O9:O15" si="3">SUM(L9:N9)</f>
        <v>0</v>
      </c>
    </row>
    <row r="10" spans="1:15" ht="24" customHeight="1" x14ac:dyDescent="0.25">
      <c r="A10" s="1" t="s">
        <v>19</v>
      </c>
      <c r="B10" s="112">
        <f>B26/7.5345</f>
        <v>0.74059327095361338</v>
      </c>
      <c r="C10" s="112"/>
      <c r="D10" s="112"/>
      <c r="E10" s="27">
        <f>SUM(B10:D10)</f>
        <v>0.74059327095361338</v>
      </c>
      <c r="F10" s="20">
        <f t="shared" si="1"/>
        <v>9.6277125223969751E-2</v>
      </c>
      <c r="G10" s="112">
        <f t="shared" ref="G10:J11" si="4">G26/7.5345</f>
        <v>0.37826000398168425</v>
      </c>
      <c r="H10" s="115">
        <f t="shared" si="4"/>
        <v>0.17917579135974518</v>
      </c>
      <c r="I10" s="113">
        <f t="shared" si="4"/>
        <v>0.15794014201340498</v>
      </c>
      <c r="J10" s="122">
        <f t="shared" si="4"/>
        <v>0.1075054748158471</v>
      </c>
      <c r="K10" s="21">
        <f t="shared" si="0"/>
        <v>1.6597518083482645</v>
      </c>
      <c r="L10" s="84">
        <f>L26/7.5345</f>
        <v>2.3372486561815644</v>
      </c>
      <c r="M10" s="84">
        <f t="shared" si="2"/>
        <v>0</v>
      </c>
      <c r="N10" s="84">
        <f t="shared" si="2"/>
        <v>0</v>
      </c>
      <c r="O10" s="25">
        <f t="shared" si="3"/>
        <v>2.3372486561815644</v>
      </c>
    </row>
    <row r="11" spans="1:15" ht="26.25" x14ac:dyDescent="0.25">
      <c r="A11" s="16" t="s">
        <v>20</v>
      </c>
      <c r="B11" s="112">
        <f>B27/7.5345</f>
        <v>0.443294180104851</v>
      </c>
      <c r="C11" s="112">
        <f>C27/7.5345</f>
        <v>9.5560422058530756E-2</v>
      </c>
      <c r="D11" s="112">
        <f>D27/7.5345</f>
        <v>0.14334063308779613</v>
      </c>
      <c r="E11" s="27">
        <f t="shared" ref="E11:E15" si="5">SUM(B11:D11)</f>
        <v>0.68219523525117787</v>
      </c>
      <c r="F11" s="20">
        <f t="shared" si="1"/>
        <v>8.8685380582653114E-2</v>
      </c>
      <c r="G11" s="112">
        <f t="shared" si="4"/>
        <v>0.37826000398168425</v>
      </c>
      <c r="H11" s="115">
        <f t="shared" si="4"/>
        <v>0.17917579135974518</v>
      </c>
      <c r="I11" s="113">
        <f t="shared" si="4"/>
        <v>0.15794014201340498</v>
      </c>
      <c r="J11" s="122">
        <f t="shared" si="4"/>
        <v>0.1075054748158471</v>
      </c>
      <c r="K11" s="21">
        <f t="shared" si="0"/>
        <v>1.5937620280045124</v>
      </c>
      <c r="L11" s="84">
        <f>L27/7.5345</f>
        <v>2.3372486561815644</v>
      </c>
      <c r="M11" s="84">
        <f t="shared" si="2"/>
        <v>0.68352246333532418</v>
      </c>
      <c r="N11" s="84">
        <f t="shared" si="2"/>
        <v>0.92905965890238229</v>
      </c>
      <c r="O11" s="25">
        <f t="shared" si="3"/>
        <v>3.9498307784192708</v>
      </c>
    </row>
    <row r="12" spans="1:15" ht="39" x14ac:dyDescent="0.25">
      <c r="A12" s="15" t="s">
        <v>21</v>
      </c>
      <c r="B12" s="112"/>
      <c r="C12" s="112"/>
      <c r="D12" s="112"/>
      <c r="E12" s="27">
        <f t="shared" si="5"/>
        <v>0</v>
      </c>
      <c r="F12" s="20">
        <f t="shared" si="1"/>
        <v>0</v>
      </c>
      <c r="G12" s="112"/>
      <c r="H12" s="115"/>
      <c r="I12" s="113"/>
      <c r="J12" s="122"/>
      <c r="K12" s="21">
        <f t="shared" si="0"/>
        <v>0</v>
      </c>
      <c r="L12" s="84"/>
      <c r="M12" s="84">
        <f t="shared" si="2"/>
        <v>0</v>
      </c>
      <c r="N12" s="84">
        <f t="shared" si="2"/>
        <v>0</v>
      </c>
      <c r="O12" s="25">
        <f t="shared" si="3"/>
        <v>0</v>
      </c>
    </row>
    <row r="13" spans="1:15" ht="26.25" x14ac:dyDescent="0.25">
      <c r="A13" s="15" t="s">
        <v>22</v>
      </c>
      <c r="B13" s="112">
        <f>B29/7.5345</f>
        <v>0.443294180104851</v>
      </c>
      <c r="C13" s="112"/>
      <c r="D13" s="112"/>
      <c r="E13" s="27">
        <f t="shared" si="5"/>
        <v>0.443294180104851</v>
      </c>
      <c r="F13" s="20">
        <f t="shared" si="1"/>
        <v>5.7628243413630632E-2</v>
      </c>
      <c r="G13" s="112">
        <f t="shared" ref="G13:J15" si="6">G29/7.5345</f>
        <v>0.37826000398168425</v>
      </c>
      <c r="H13" s="115">
        <f t="shared" si="6"/>
        <v>0.17917579135974518</v>
      </c>
      <c r="I13" s="113">
        <f t="shared" si="6"/>
        <v>0.15794014201340498</v>
      </c>
      <c r="J13" s="122">
        <f t="shared" si="6"/>
        <v>0.1075054748158471</v>
      </c>
      <c r="K13" s="21">
        <f t="shared" si="0"/>
        <v>1.323803835689163</v>
      </c>
      <c r="L13" s="84">
        <f>L29/7.5345</f>
        <v>2.3372486561815644</v>
      </c>
      <c r="M13" s="84">
        <f t="shared" si="2"/>
        <v>0</v>
      </c>
      <c r="N13" s="84">
        <f t="shared" si="2"/>
        <v>0</v>
      </c>
      <c r="O13" s="25">
        <f t="shared" si="3"/>
        <v>2.3372486561815644</v>
      </c>
    </row>
    <row r="14" spans="1:15" ht="27.75" customHeight="1" x14ac:dyDescent="0.25">
      <c r="A14" s="15" t="s">
        <v>32</v>
      </c>
      <c r="B14" s="112">
        <f>B30/7.5345</f>
        <v>1.1493795208706616</v>
      </c>
      <c r="C14" s="112">
        <f>C30/7.5345</f>
        <v>0.39551396907558561</v>
      </c>
      <c r="D14" s="112">
        <f>D30/7.5345</f>
        <v>0.49505607538655516</v>
      </c>
      <c r="E14" s="27">
        <f t="shared" si="5"/>
        <v>2.0399495653328024</v>
      </c>
      <c r="F14" s="20">
        <f t="shared" si="1"/>
        <v>0.26519344349326429</v>
      </c>
      <c r="G14" s="112">
        <f t="shared" si="6"/>
        <v>0.37826000398168425</v>
      </c>
      <c r="H14" s="115">
        <f t="shared" si="6"/>
        <v>0.17917579135974518</v>
      </c>
      <c r="I14" s="113">
        <f t="shared" si="6"/>
        <v>0.15794014201340498</v>
      </c>
      <c r="J14" s="122">
        <f t="shared" si="6"/>
        <v>0.1075054748158471</v>
      </c>
      <c r="K14" s="21">
        <f t="shared" si="0"/>
        <v>3.1280244209967485</v>
      </c>
      <c r="L14" s="84">
        <f>L30/7.5345</f>
        <v>2.3372486561815644</v>
      </c>
      <c r="M14" s="84">
        <f t="shared" si="2"/>
        <v>0.68352246333532418</v>
      </c>
      <c r="N14" s="84">
        <f t="shared" si="2"/>
        <v>0.92905965890238229</v>
      </c>
      <c r="O14" s="25">
        <f t="shared" si="3"/>
        <v>3.9498307784192708</v>
      </c>
    </row>
    <row r="15" spans="1:15" ht="26.25" x14ac:dyDescent="0.25">
      <c r="A15" s="31" t="s">
        <v>33</v>
      </c>
      <c r="B15" s="119">
        <f>B31/7.5345</f>
        <v>1.1493795208706616</v>
      </c>
      <c r="C15" s="119"/>
      <c r="D15" s="119"/>
      <c r="E15" s="28">
        <f t="shared" si="5"/>
        <v>1.1493795208706616</v>
      </c>
      <c r="F15" s="22">
        <f t="shared" si="1"/>
        <v>0.149419337713186</v>
      </c>
      <c r="G15" s="114">
        <f t="shared" si="6"/>
        <v>0.37826000398168425</v>
      </c>
      <c r="H15" s="120">
        <f t="shared" si="6"/>
        <v>0.17917579135974518</v>
      </c>
      <c r="I15" s="119">
        <f t="shared" si="6"/>
        <v>0.15794014201340498</v>
      </c>
      <c r="J15" s="124">
        <f t="shared" si="6"/>
        <v>0.1075054748158471</v>
      </c>
      <c r="K15" s="32">
        <f t="shared" si="0"/>
        <v>2.1216802707545295</v>
      </c>
      <c r="L15" s="87">
        <f>L31/7.5345</f>
        <v>2.3372486561815644</v>
      </c>
      <c r="M15" s="87">
        <f t="shared" si="2"/>
        <v>0</v>
      </c>
      <c r="N15" s="125">
        <f t="shared" si="2"/>
        <v>0</v>
      </c>
      <c r="O15" s="33">
        <f t="shared" si="3"/>
        <v>2.3372486561815644</v>
      </c>
    </row>
    <row r="16" spans="1:15" x14ac:dyDescent="0.25">
      <c r="A16" s="97"/>
      <c r="B16" s="126"/>
      <c r="C16" s="126"/>
      <c r="D16" s="126"/>
      <c r="E16" s="99"/>
      <c r="F16" s="100"/>
      <c r="G16" s="126"/>
      <c r="H16" s="127"/>
      <c r="I16" s="126"/>
      <c r="J16" s="126"/>
      <c r="K16" s="104"/>
      <c r="L16" s="101"/>
      <c r="M16" s="101"/>
      <c r="N16" s="101"/>
      <c r="O16" s="104"/>
    </row>
    <row r="17" spans="1:15" x14ac:dyDescent="0.25">
      <c r="A17" s="97"/>
      <c r="B17" s="98"/>
      <c r="C17" s="98"/>
      <c r="D17" s="98"/>
      <c r="E17" s="99"/>
      <c r="F17" s="100"/>
      <c r="G17" s="98"/>
      <c r="H17" s="98"/>
      <c r="I17" s="98"/>
      <c r="J17" s="98"/>
      <c r="K17" s="104"/>
      <c r="L17" s="98"/>
      <c r="M17" s="101"/>
      <c r="N17" s="101"/>
      <c r="O17" s="104"/>
    </row>
    <row r="18" spans="1:15" x14ac:dyDescent="0.25">
      <c r="D18" s="23" t="s">
        <v>54</v>
      </c>
    </row>
    <row r="19" spans="1:15" x14ac:dyDescent="0.25">
      <c r="A19" s="81" t="s">
        <v>42</v>
      </c>
    </row>
    <row r="21" spans="1:15" x14ac:dyDescent="0.25">
      <c r="A21" s="2" t="s">
        <v>0</v>
      </c>
      <c r="B21" s="3" t="s">
        <v>2</v>
      </c>
      <c r="C21" s="3" t="s">
        <v>4</v>
      </c>
      <c r="D21" s="134" t="s">
        <v>6</v>
      </c>
      <c r="E21" s="3" t="s">
        <v>7</v>
      </c>
      <c r="F21" s="3" t="s">
        <v>9</v>
      </c>
      <c r="G21" s="3" t="s">
        <v>10</v>
      </c>
      <c r="H21" s="3" t="s">
        <v>12</v>
      </c>
      <c r="I21" s="138" t="s">
        <v>14</v>
      </c>
      <c r="J21" s="139"/>
      <c r="K21" s="9" t="s">
        <v>15</v>
      </c>
      <c r="L21" s="17" t="s">
        <v>26</v>
      </c>
      <c r="M21" s="17" t="s">
        <v>28</v>
      </c>
      <c r="N21" s="17" t="s">
        <v>28</v>
      </c>
      <c r="O21" s="12" t="s">
        <v>25</v>
      </c>
    </row>
    <row r="22" spans="1:15" x14ac:dyDescent="0.25">
      <c r="A22" s="4" t="s">
        <v>1</v>
      </c>
      <c r="B22" s="5" t="s">
        <v>3</v>
      </c>
      <c r="C22" s="5" t="s">
        <v>5</v>
      </c>
      <c r="D22" s="135"/>
      <c r="E22" s="5" t="s">
        <v>8</v>
      </c>
      <c r="F22" s="5"/>
      <c r="G22" s="5" t="s">
        <v>11</v>
      </c>
      <c r="H22" s="5" t="s">
        <v>13</v>
      </c>
      <c r="I22" s="80" t="s">
        <v>36</v>
      </c>
      <c r="J22" s="6" t="s">
        <v>37</v>
      </c>
      <c r="K22" s="10" t="s">
        <v>16</v>
      </c>
      <c r="L22" s="18" t="s">
        <v>27</v>
      </c>
      <c r="M22" s="18" t="s">
        <v>29</v>
      </c>
      <c r="N22" s="18" t="s">
        <v>30</v>
      </c>
      <c r="O22" s="13" t="s">
        <v>17</v>
      </c>
    </row>
    <row r="23" spans="1:15" x14ac:dyDescent="0.25">
      <c r="A23" s="7">
        <v>0</v>
      </c>
      <c r="B23" s="8">
        <v>1</v>
      </c>
      <c r="C23" s="8">
        <v>2</v>
      </c>
      <c r="D23" s="8">
        <v>3</v>
      </c>
      <c r="E23" s="8">
        <v>4</v>
      </c>
      <c r="F23" s="8">
        <v>5</v>
      </c>
      <c r="G23" s="8">
        <v>6</v>
      </c>
      <c r="H23" s="8">
        <v>7</v>
      </c>
      <c r="I23" s="8">
        <v>8</v>
      </c>
      <c r="J23" s="8">
        <v>9</v>
      </c>
      <c r="K23" s="11">
        <v>10</v>
      </c>
      <c r="L23" s="19">
        <v>11</v>
      </c>
      <c r="M23" s="19">
        <v>12</v>
      </c>
      <c r="N23" s="19">
        <v>13</v>
      </c>
      <c r="O23" s="14">
        <v>14</v>
      </c>
    </row>
    <row r="24" spans="1:15" ht="22.9" customHeight="1" x14ac:dyDescent="0.25">
      <c r="A24" s="16" t="s">
        <v>31</v>
      </c>
      <c r="B24" s="82">
        <v>5.58</v>
      </c>
      <c r="C24" s="82">
        <v>1.21</v>
      </c>
      <c r="D24" s="82">
        <v>1.81</v>
      </c>
      <c r="E24" s="26">
        <f>SUM(B24:D24)</f>
        <v>8.6</v>
      </c>
      <c r="F24" s="20">
        <f>E24*13/100</f>
        <v>1.1179999999999999</v>
      </c>
      <c r="G24" s="82">
        <v>2.85</v>
      </c>
      <c r="H24" s="82">
        <v>1.35</v>
      </c>
      <c r="I24" s="34">
        <v>1.19</v>
      </c>
      <c r="J24" s="69">
        <v>0.81</v>
      </c>
      <c r="K24" s="21">
        <f t="shared" ref="K24:K31" si="7">SUM(E24:J24)</f>
        <v>15.917999999999999</v>
      </c>
      <c r="L24" s="84">
        <v>17.61</v>
      </c>
      <c r="M24" s="84">
        <v>5.15</v>
      </c>
      <c r="N24" s="82">
        <v>7</v>
      </c>
      <c r="O24" s="25">
        <f>SUM(L24:N24)</f>
        <v>29.759999999999998</v>
      </c>
    </row>
    <row r="25" spans="1:15" ht="26.25" x14ac:dyDescent="0.25">
      <c r="A25" s="15" t="s">
        <v>18</v>
      </c>
      <c r="B25" s="30"/>
      <c r="C25" s="30"/>
      <c r="D25" s="30"/>
      <c r="E25" s="27">
        <f>SUM(B25:D25)</f>
        <v>0</v>
      </c>
      <c r="F25" s="20">
        <f t="shared" ref="F25:F31" si="8">E25*13/100</f>
        <v>0</v>
      </c>
      <c r="G25" s="30"/>
      <c r="H25" s="30"/>
      <c r="I25" s="30"/>
      <c r="J25" s="67"/>
      <c r="K25" s="21">
        <f t="shared" si="7"/>
        <v>0</v>
      </c>
      <c r="L25" s="84"/>
      <c r="M25" s="84"/>
      <c r="N25" s="82"/>
      <c r="O25" s="25">
        <f t="shared" ref="O25:O31" si="9">SUM(L25:N25)</f>
        <v>0</v>
      </c>
    </row>
    <row r="26" spans="1:15" ht="22.9" customHeight="1" x14ac:dyDescent="0.25">
      <c r="A26" s="1" t="s">
        <v>19</v>
      </c>
      <c r="B26" s="30">
        <v>5.58</v>
      </c>
      <c r="C26" s="30"/>
      <c r="D26" s="30"/>
      <c r="E26" s="27">
        <f>SUM(B26:D26)</f>
        <v>5.58</v>
      </c>
      <c r="F26" s="20">
        <f t="shared" si="8"/>
        <v>0.72540000000000004</v>
      </c>
      <c r="G26" s="30">
        <v>2.85</v>
      </c>
      <c r="H26" s="30">
        <v>1.35</v>
      </c>
      <c r="I26" s="30">
        <v>1.19</v>
      </c>
      <c r="J26" s="67">
        <v>0.81</v>
      </c>
      <c r="K26" s="21">
        <f t="shared" si="7"/>
        <v>12.5054</v>
      </c>
      <c r="L26" s="84">
        <v>17.61</v>
      </c>
      <c r="M26" s="85"/>
      <c r="N26" s="82"/>
      <c r="O26" s="25">
        <f t="shared" si="9"/>
        <v>17.61</v>
      </c>
    </row>
    <row r="27" spans="1:15" ht="26.25" x14ac:dyDescent="0.25">
      <c r="A27" s="16" t="s">
        <v>20</v>
      </c>
      <c r="B27" s="30">
        <v>3.34</v>
      </c>
      <c r="C27" s="30">
        <v>0.72</v>
      </c>
      <c r="D27" s="30">
        <v>1.08</v>
      </c>
      <c r="E27" s="27">
        <f t="shared" ref="E27:E31" si="10">SUM(B27:D27)</f>
        <v>5.14</v>
      </c>
      <c r="F27" s="20">
        <f t="shared" si="8"/>
        <v>0.66819999999999991</v>
      </c>
      <c r="G27" s="82">
        <v>2.85</v>
      </c>
      <c r="H27" s="82">
        <v>1.35</v>
      </c>
      <c r="I27" s="29">
        <v>1.19</v>
      </c>
      <c r="J27" s="70">
        <v>0.81</v>
      </c>
      <c r="K27" s="21">
        <f t="shared" si="7"/>
        <v>12.008199999999999</v>
      </c>
      <c r="L27" s="84">
        <v>17.61</v>
      </c>
      <c r="M27" s="84">
        <v>5.15</v>
      </c>
      <c r="N27" s="82">
        <v>7</v>
      </c>
      <c r="O27" s="25">
        <f t="shared" si="9"/>
        <v>29.759999999999998</v>
      </c>
    </row>
    <row r="28" spans="1:15" ht="39" x14ac:dyDescent="0.25">
      <c r="A28" s="15" t="s">
        <v>21</v>
      </c>
      <c r="B28" s="30"/>
      <c r="C28" s="30"/>
      <c r="D28" s="30"/>
      <c r="E28" s="27">
        <f t="shared" si="10"/>
        <v>0</v>
      </c>
      <c r="F28" s="20">
        <f t="shared" si="8"/>
        <v>0</v>
      </c>
      <c r="G28" s="30"/>
      <c r="H28" s="30"/>
      <c r="I28" s="30"/>
      <c r="J28" s="67"/>
      <c r="K28" s="21">
        <f t="shared" si="7"/>
        <v>0</v>
      </c>
      <c r="L28" s="84"/>
      <c r="M28" s="84"/>
      <c r="N28" s="82"/>
      <c r="O28" s="25">
        <f t="shared" si="9"/>
        <v>0</v>
      </c>
    </row>
    <row r="29" spans="1:15" ht="26.25" x14ac:dyDescent="0.25">
      <c r="A29" s="15" t="s">
        <v>22</v>
      </c>
      <c r="B29" s="30">
        <v>3.34</v>
      </c>
      <c r="C29" s="30"/>
      <c r="D29" s="30"/>
      <c r="E29" s="27">
        <f t="shared" si="10"/>
        <v>3.34</v>
      </c>
      <c r="F29" s="20">
        <f t="shared" si="8"/>
        <v>0.43420000000000003</v>
      </c>
      <c r="G29" s="82">
        <v>2.85</v>
      </c>
      <c r="H29" s="82">
        <v>1.35</v>
      </c>
      <c r="I29" s="30">
        <v>1.19</v>
      </c>
      <c r="J29" s="67">
        <v>0.81</v>
      </c>
      <c r="K29" s="21">
        <f t="shared" si="7"/>
        <v>9.9741999999999997</v>
      </c>
      <c r="L29" s="84">
        <v>17.61</v>
      </c>
      <c r="M29" s="85"/>
      <c r="N29" s="82"/>
      <c r="O29" s="25">
        <f t="shared" si="9"/>
        <v>17.61</v>
      </c>
    </row>
    <row r="30" spans="1:15" ht="26.25" x14ac:dyDescent="0.25">
      <c r="A30" s="15" t="s">
        <v>32</v>
      </c>
      <c r="B30" s="30">
        <v>8.66</v>
      </c>
      <c r="C30" s="30">
        <v>2.98</v>
      </c>
      <c r="D30" s="30">
        <v>3.73</v>
      </c>
      <c r="E30" s="27">
        <f t="shared" si="10"/>
        <v>15.370000000000001</v>
      </c>
      <c r="F30" s="20">
        <f t="shared" si="8"/>
        <v>1.9981</v>
      </c>
      <c r="G30" s="82">
        <v>2.85</v>
      </c>
      <c r="H30" s="82">
        <v>1.35</v>
      </c>
      <c r="I30" s="30">
        <v>1.19</v>
      </c>
      <c r="J30" s="67">
        <v>0.81</v>
      </c>
      <c r="K30" s="21">
        <f t="shared" si="7"/>
        <v>23.568100000000005</v>
      </c>
      <c r="L30" s="88">
        <v>17.61</v>
      </c>
      <c r="M30" s="84">
        <v>5.15</v>
      </c>
      <c r="N30" s="82">
        <v>7</v>
      </c>
      <c r="O30" s="25">
        <f t="shared" si="9"/>
        <v>29.759999999999998</v>
      </c>
    </row>
    <row r="31" spans="1:15" ht="26.25" x14ac:dyDescent="0.25">
      <c r="A31" s="31" t="s">
        <v>33</v>
      </c>
      <c r="B31" s="35">
        <v>8.66</v>
      </c>
      <c r="C31" s="35"/>
      <c r="D31" s="35"/>
      <c r="E31" s="28">
        <f t="shared" si="10"/>
        <v>8.66</v>
      </c>
      <c r="F31" s="22">
        <f t="shared" si="8"/>
        <v>1.1257999999999999</v>
      </c>
      <c r="G31" s="35">
        <v>2.85</v>
      </c>
      <c r="H31" s="35">
        <v>1.35</v>
      </c>
      <c r="I31" s="35">
        <v>1.19</v>
      </c>
      <c r="J31" s="68">
        <v>0.81</v>
      </c>
      <c r="K31" s="32">
        <f t="shared" si="7"/>
        <v>15.985799999999999</v>
      </c>
      <c r="L31" s="89">
        <v>17.61</v>
      </c>
      <c r="M31" s="87"/>
      <c r="N31" s="83"/>
      <c r="O31" s="33">
        <f t="shared" si="9"/>
        <v>17.61</v>
      </c>
    </row>
    <row r="34" spans="1:1" x14ac:dyDescent="0.25">
      <c r="A34" s="66" t="s">
        <v>58</v>
      </c>
    </row>
  </sheetData>
  <mergeCells count="4">
    <mergeCell ref="D5:D6"/>
    <mergeCell ref="I5:J5"/>
    <mergeCell ref="D21:D22"/>
    <mergeCell ref="I21:J21"/>
  </mergeCells>
  <pageMargins left="0.7" right="0.7" top="0.75" bottom="0.75" header="0.3" footer="0.3"/>
  <pageSetup paperSize="9" scale="5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42"/>
  <sheetViews>
    <sheetView topLeftCell="A14" zoomScale="90" zoomScaleNormal="90" workbookViewId="0">
      <selection activeCell="A42" sqref="A42"/>
    </sheetView>
  </sheetViews>
  <sheetFormatPr defaultColWidth="9.140625" defaultRowHeight="15" x14ac:dyDescent="0.25"/>
  <cols>
    <col min="1" max="1" width="23.140625" style="36" customWidth="1"/>
    <col min="2" max="2" width="13.140625" style="36" bestFit="1" customWidth="1"/>
    <col min="3" max="3" width="14.28515625" style="36" customWidth="1"/>
    <col min="4" max="4" width="12.5703125" style="36" customWidth="1"/>
    <col min="5" max="6" width="9.140625" style="36"/>
    <col min="7" max="7" width="12.7109375" style="36" bestFit="1" customWidth="1"/>
    <col min="8" max="8" width="12.28515625" style="36" customWidth="1"/>
    <col min="9" max="9" width="12.42578125" style="36" customWidth="1"/>
    <col min="10" max="10" width="13.7109375" style="36" customWidth="1"/>
    <col min="11" max="11" width="23.42578125" style="36" customWidth="1"/>
    <col min="12" max="12" width="15" style="36" customWidth="1"/>
    <col min="13" max="13" width="10.7109375" style="36" customWidth="1"/>
    <col min="14" max="14" width="12" style="36" customWidth="1"/>
    <col min="15" max="15" width="9" style="36" customWidth="1"/>
    <col min="16" max="16" width="13.28515625" style="36" customWidth="1"/>
    <col min="17" max="17" width="9.5703125" style="36" customWidth="1"/>
    <col min="18" max="18" width="24.5703125" style="36" customWidth="1"/>
    <col min="19" max="16384" width="9.140625" style="36"/>
  </cols>
  <sheetData>
    <row r="1" spans="1:18" x14ac:dyDescent="0.25">
      <c r="A1" s="75" t="s">
        <v>35</v>
      </c>
    </row>
    <row r="2" spans="1:18" x14ac:dyDescent="0.25">
      <c r="A2" s="75" t="s">
        <v>39</v>
      </c>
    </row>
    <row r="3" spans="1:18" x14ac:dyDescent="0.25">
      <c r="D3" s="23" t="s">
        <v>57</v>
      </c>
      <c r="E3" s="37"/>
      <c r="F3" s="37"/>
      <c r="G3" s="37"/>
      <c r="H3" s="37"/>
      <c r="I3" s="37"/>
    </row>
    <row r="5" spans="1:18" x14ac:dyDescent="0.25">
      <c r="A5" s="38" t="s">
        <v>0</v>
      </c>
      <c r="B5" s="39" t="s">
        <v>2</v>
      </c>
      <c r="C5" s="39" t="s">
        <v>4</v>
      </c>
      <c r="D5" s="140" t="s">
        <v>6</v>
      </c>
      <c r="E5" s="39" t="s">
        <v>7</v>
      </c>
      <c r="F5" s="39" t="s">
        <v>9</v>
      </c>
      <c r="G5" s="39" t="s">
        <v>10</v>
      </c>
      <c r="H5" s="39" t="s">
        <v>12</v>
      </c>
      <c r="I5" s="142" t="s">
        <v>14</v>
      </c>
      <c r="J5" s="143"/>
      <c r="K5" s="40" t="s">
        <v>15</v>
      </c>
      <c r="L5" s="41" t="s">
        <v>26</v>
      </c>
      <c r="M5" s="17" t="s">
        <v>9</v>
      </c>
      <c r="N5" s="41" t="s">
        <v>28</v>
      </c>
      <c r="O5" s="17" t="s">
        <v>9</v>
      </c>
      <c r="P5" s="41" t="s">
        <v>28</v>
      </c>
      <c r="Q5" s="17" t="s">
        <v>9</v>
      </c>
      <c r="R5" s="42" t="s">
        <v>25</v>
      </c>
    </row>
    <row r="6" spans="1:18" ht="19.899999999999999" customHeight="1" x14ac:dyDescent="0.25">
      <c r="A6" s="43" t="s">
        <v>1</v>
      </c>
      <c r="B6" s="44" t="s">
        <v>3</v>
      </c>
      <c r="C6" s="44" t="s">
        <v>5</v>
      </c>
      <c r="D6" s="141"/>
      <c r="E6" s="44" t="s">
        <v>8</v>
      </c>
      <c r="F6" s="44"/>
      <c r="G6" s="44" t="s">
        <v>11</v>
      </c>
      <c r="H6" s="44" t="s">
        <v>13</v>
      </c>
      <c r="I6" s="80" t="s">
        <v>36</v>
      </c>
      <c r="J6" s="6" t="s">
        <v>37</v>
      </c>
      <c r="K6" s="45" t="s">
        <v>16</v>
      </c>
      <c r="L6" s="46" t="s">
        <v>27</v>
      </c>
      <c r="M6" s="46"/>
      <c r="N6" s="46" t="s">
        <v>29</v>
      </c>
      <c r="O6" s="46"/>
      <c r="P6" s="46" t="s">
        <v>30</v>
      </c>
      <c r="Q6" s="46"/>
      <c r="R6" s="47" t="s">
        <v>17</v>
      </c>
    </row>
    <row r="7" spans="1:18" ht="15.75" customHeight="1" x14ac:dyDescent="0.25">
      <c r="A7" s="48">
        <v>0</v>
      </c>
      <c r="B7" s="49">
        <v>1</v>
      </c>
      <c r="C7" s="49">
        <v>2</v>
      </c>
      <c r="D7" s="49">
        <v>3</v>
      </c>
      <c r="E7" s="49">
        <v>4</v>
      </c>
      <c r="F7" s="49">
        <v>5</v>
      </c>
      <c r="G7" s="49">
        <v>6</v>
      </c>
      <c r="H7" s="49">
        <v>7</v>
      </c>
      <c r="I7" s="49">
        <v>8</v>
      </c>
      <c r="J7" s="49">
        <v>9</v>
      </c>
      <c r="K7" s="50">
        <v>10</v>
      </c>
      <c r="L7" s="51">
        <v>11</v>
      </c>
      <c r="M7" s="51">
        <v>12</v>
      </c>
      <c r="N7" s="51">
        <v>13</v>
      </c>
      <c r="O7" s="51">
        <v>14</v>
      </c>
      <c r="P7" s="51">
        <v>15</v>
      </c>
      <c r="Q7" s="51">
        <v>16</v>
      </c>
      <c r="R7" s="52">
        <v>17</v>
      </c>
    </row>
    <row r="8" spans="1:18" ht="24.6" customHeight="1" x14ac:dyDescent="0.25">
      <c r="A8" s="53" t="s">
        <v>31</v>
      </c>
      <c r="B8" s="106">
        <f>B28/7.5345</f>
        <v>0.74059327095361338</v>
      </c>
      <c r="C8" s="106">
        <f>C28/7.5345</f>
        <v>0.16059459818169752</v>
      </c>
      <c r="D8" s="106">
        <f>D28/7.5345</f>
        <v>0.24022828323047316</v>
      </c>
      <c r="E8" s="55">
        <f>SUM(B8:D8)</f>
        <v>1.141416152365784</v>
      </c>
      <c r="F8" s="54">
        <f>E8*13/100</f>
        <v>0.14838409980755191</v>
      </c>
      <c r="G8" s="106">
        <f>G28/7.5345</f>
        <v>0.37826000398168425</v>
      </c>
      <c r="H8" s="110">
        <f>H28/7.5345</f>
        <v>5.3089123365850421E-2</v>
      </c>
      <c r="I8" s="109">
        <f>I28/7.5345</f>
        <v>0.15794014201340498</v>
      </c>
      <c r="J8" s="109">
        <f>J28/7.5345</f>
        <v>0.14732231734023493</v>
      </c>
      <c r="K8" s="56">
        <f t="shared" ref="K8:K15" si="0">SUM(E8:J8)</f>
        <v>2.0264118388745103</v>
      </c>
      <c r="L8" s="90">
        <f t="shared" ref="L8:Q8" si="1">L28/7.5345</f>
        <v>2.06914858318402</v>
      </c>
      <c r="M8" s="90">
        <f t="shared" si="1"/>
        <v>0.26810007299754463</v>
      </c>
      <c r="N8" s="90">
        <f t="shared" si="1"/>
        <v>0.60521600637069473</v>
      </c>
      <c r="O8" s="90">
        <f t="shared" si="1"/>
        <v>7.8678080828190319E-2</v>
      </c>
      <c r="P8" s="90">
        <f t="shared" si="1"/>
        <v>0.82288141217068156</v>
      </c>
      <c r="Q8" s="90">
        <f t="shared" si="1"/>
        <v>0.10617824673170084</v>
      </c>
      <c r="R8" s="57">
        <f>SUM(L8:Q8)</f>
        <v>3.9502024022828319</v>
      </c>
    </row>
    <row r="9" spans="1:18" ht="33" customHeight="1" x14ac:dyDescent="0.25">
      <c r="A9" s="58" t="s">
        <v>18</v>
      </c>
      <c r="B9" s="106">
        <f t="shared" ref="B9:D15" si="2">B29/7.5345</f>
        <v>0.74059327095361338</v>
      </c>
      <c r="C9" s="106">
        <f t="shared" si="2"/>
        <v>0.16059459818169752</v>
      </c>
      <c r="D9" s="106"/>
      <c r="E9" s="59">
        <f>SUM(B9:D9)</f>
        <v>0.9011878691353109</v>
      </c>
      <c r="F9" s="54">
        <f t="shared" ref="F9:F15" si="3">E9*13/100</f>
        <v>0.11715442298759042</v>
      </c>
      <c r="G9" s="106">
        <f t="shared" ref="G9:H15" si="4">G29/7.5345</f>
        <v>0.37826000398168425</v>
      </c>
      <c r="H9" s="110">
        <f t="shared" si="4"/>
        <v>0.17917579135974518</v>
      </c>
      <c r="I9" s="107">
        <f>I29/7.5345</f>
        <v>0.15794014201340498</v>
      </c>
      <c r="J9" s="107">
        <f t="shared" ref="J9:J15" si="5">J29/7.5345</f>
        <v>0.14732231734023493</v>
      </c>
      <c r="K9" s="56">
        <f t="shared" si="0"/>
        <v>1.8810405468179705</v>
      </c>
      <c r="L9" s="90">
        <f t="shared" ref="L9:O15" si="6">L29/7.5345</f>
        <v>2.06914858318402</v>
      </c>
      <c r="M9" s="90">
        <f t="shared" si="6"/>
        <v>0.26810007299754463</v>
      </c>
      <c r="N9" s="90">
        <f t="shared" si="6"/>
        <v>0.60521600637069473</v>
      </c>
      <c r="O9" s="90">
        <f t="shared" si="6"/>
        <v>7.8678080828190319E-2</v>
      </c>
      <c r="P9" s="90"/>
      <c r="Q9" s="90"/>
      <c r="R9" s="57">
        <f t="shared" ref="R9:R15" si="7">SUM(L9:Q9)</f>
        <v>3.0211427433804494</v>
      </c>
    </row>
    <row r="10" spans="1:18" ht="22.15" customHeight="1" x14ac:dyDescent="0.25">
      <c r="A10" s="60" t="s">
        <v>19</v>
      </c>
      <c r="B10" s="106">
        <f t="shared" si="2"/>
        <v>0.74059327095361338</v>
      </c>
      <c r="C10" s="106"/>
      <c r="D10" s="106"/>
      <c r="E10" s="59">
        <f>SUM(B10:D10)</f>
        <v>0.74059327095361338</v>
      </c>
      <c r="F10" s="54">
        <f t="shared" si="3"/>
        <v>9.6277125223969751E-2</v>
      </c>
      <c r="G10" s="106">
        <f t="shared" si="4"/>
        <v>0.37826000398168425</v>
      </c>
      <c r="H10" s="110">
        <f t="shared" si="4"/>
        <v>0.17917579135974518</v>
      </c>
      <c r="I10" s="107">
        <f t="shared" ref="I10:I14" si="8">I30/7.5345</f>
        <v>0.15794014201340498</v>
      </c>
      <c r="J10" s="107">
        <f t="shared" si="5"/>
        <v>0.14732231734023493</v>
      </c>
      <c r="K10" s="56">
        <f t="shared" si="0"/>
        <v>1.6995686508726524</v>
      </c>
      <c r="L10" s="90">
        <f t="shared" si="6"/>
        <v>2.06914858318402</v>
      </c>
      <c r="M10" s="90">
        <f t="shared" si="6"/>
        <v>0.26810007299754463</v>
      </c>
      <c r="N10" s="90"/>
      <c r="O10" s="90"/>
      <c r="P10" s="90"/>
      <c r="Q10" s="90"/>
      <c r="R10" s="57">
        <f t="shared" si="7"/>
        <v>2.3372486561815644</v>
      </c>
    </row>
    <row r="11" spans="1:18" ht="26.25" x14ac:dyDescent="0.25">
      <c r="A11" s="53" t="s">
        <v>20</v>
      </c>
      <c r="B11" s="106">
        <f t="shared" si="2"/>
        <v>0.443294180104851</v>
      </c>
      <c r="C11" s="106">
        <f t="shared" si="2"/>
        <v>9.5560422058530756E-2</v>
      </c>
      <c r="D11" s="106">
        <f t="shared" si="2"/>
        <v>0.14334063308779613</v>
      </c>
      <c r="E11" s="59">
        <f t="shared" ref="E11:E15" si="9">SUM(B11:D11)</f>
        <v>0.68219523525117787</v>
      </c>
      <c r="F11" s="54">
        <f t="shared" si="3"/>
        <v>8.8685380582653114E-2</v>
      </c>
      <c r="G11" s="106">
        <f t="shared" si="4"/>
        <v>0.37826000398168425</v>
      </c>
      <c r="H11" s="110">
        <f t="shared" si="4"/>
        <v>5.3089123365850421E-2</v>
      </c>
      <c r="I11" s="107">
        <f t="shared" si="8"/>
        <v>0.15794014201340498</v>
      </c>
      <c r="J11" s="107">
        <f t="shared" si="5"/>
        <v>0.14732231734023493</v>
      </c>
      <c r="K11" s="56">
        <f t="shared" si="0"/>
        <v>1.5074922025350055</v>
      </c>
      <c r="L11" s="90">
        <f t="shared" si="6"/>
        <v>2.06914858318402</v>
      </c>
      <c r="M11" s="90">
        <f t="shared" si="6"/>
        <v>0.26810007299754463</v>
      </c>
      <c r="N11" s="90">
        <f t="shared" si="6"/>
        <v>0.60521600637069473</v>
      </c>
      <c r="O11" s="90">
        <f t="shared" ref="O11:O15" si="10">O31/7.5345</f>
        <v>7.8678080828190319E-2</v>
      </c>
      <c r="P11" s="90">
        <f t="shared" ref="P11:P14" si="11">P31/7.5345</f>
        <v>0.82288141217068156</v>
      </c>
      <c r="Q11" s="90">
        <f t="shared" ref="Q11:Q14" si="12">Q31/7.5345</f>
        <v>0.10617824673170084</v>
      </c>
      <c r="R11" s="57">
        <f t="shared" si="7"/>
        <v>3.9502024022828319</v>
      </c>
    </row>
    <row r="12" spans="1:18" ht="39" x14ac:dyDescent="0.25">
      <c r="A12" s="58" t="s">
        <v>21</v>
      </c>
      <c r="B12" s="106">
        <f t="shared" si="2"/>
        <v>0.443294180104851</v>
      </c>
      <c r="C12" s="106">
        <f t="shared" si="2"/>
        <v>9.5560422058530756E-2</v>
      </c>
      <c r="D12" s="106"/>
      <c r="E12" s="59">
        <f t="shared" si="9"/>
        <v>0.53885460216338177</v>
      </c>
      <c r="F12" s="54">
        <f t="shared" si="3"/>
        <v>7.0051098281239635E-2</v>
      </c>
      <c r="G12" s="106">
        <f t="shared" si="4"/>
        <v>0.37826000398168425</v>
      </c>
      <c r="H12" s="110">
        <f t="shared" si="4"/>
        <v>0.17917579135974518</v>
      </c>
      <c r="I12" s="107">
        <f t="shared" si="8"/>
        <v>0.15794014201340498</v>
      </c>
      <c r="J12" s="107">
        <f t="shared" si="5"/>
        <v>0.14732231734023493</v>
      </c>
      <c r="K12" s="56">
        <f t="shared" si="0"/>
        <v>1.4716039551396909</v>
      </c>
      <c r="L12" s="90">
        <f t="shared" si="6"/>
        <v>2.06914858318402</v>
      </c>
      <c r="M12" s="90">
        <f t="shared" si="6"/>
        <v>0.26810007299754463</v>
      </c>
      <c r="N12" s="90">
        <f t="shared" si="6"/>
        <v>0.60521600637069473</v>
      </c>
      <c r="O12" s="90">
        <f t="shared" si="10"/>
        <v>7.8678080828190319E-2</v>
      </c>
      <c r="P12" s="90"/>
      <c r="Q12" s="90"/>
      <c r="R12" s="57">
        <f t="shared" si="7"/>
        <v>3.0211427433804494</v>
      </c>
    </row>
    <row r="13" spans="1:18" ht="26.25" x14ac:dyDescent="0.25">
      <c r="A13" s="58" t="s">
        <v>22</v>
      </c>
      <c r="B13" s="106">
        <f t="shared" si="2"/>
        <v>0.443294180104851</v>
      </c>
      <c r="C13" s="106"/>
      <c r="D13" s="106"/>
      <c r="E13" s="59">
        <f t="shared" si="9"/>
        <v>0.443294180104851</v>
      </c>
      <c r="F13" s="54">
        <f t="shared" si="3"/>
        <v>5.7628243413630632E-2</v>
      </c>
      <c r="G13" s="106">
        <f t="shared" si="4"/>
        <v>0.37826000398168425</v>
      </c>
      <c r="H13" s="110">
        <f t="shared" si="4"/>
        <v>0.17917579135974518</v>
      </c>
      <c r="I13" s="107">
        <f t="shared" si="8"/>
        <v>0.15794014201340498</v>
      </c>
      <c r="J13" s="107">
        <f t="shared" si="5"/>
        <v>0.14732231734023493</v>
      </c>
      <c r="K13" s="56">
        <f t="shared" si="0"/>
        <v>1.3636206782135509</v>
      </c>
      <c r="L13" s="90">
        <f t="shared" si="6"/>
        <v>2.06914858318402</v>
      </c>
      <c r="M13" s="90">
        <f t="shared" si="6"/>
        <v>0.26810007299754463</v>
      </c>
      <c r="N13" s="90"/>
      <c r="O13" s="90"/>
      <c r="P13" s="90"/>
      <c r="Q13" s="90"/>
      <c r="R13" s="57">
        <f t="shared" si="7"/>
        <v>2.3372486561815644</v>
      </c>
    </row>
    <row r="14" spans="1:18" ht="27.75" customHeight="1" x14ac:dyDescent="0.25">
      <c r="A14" s="58" t="s">
        <v>23</v>
      </c>
      <c r="B14" s="106">
        <f t="shared" si="2"/>
        <v>1.1493795208706616</v>
      </c>
      <c r="C14" s="106">
        <f t="shared" si="2"/>
        <v>0.39551396907558561</v>
      </c>
      <c r="D14" s="106">
        <f t="shared" si="2"/>
        <v>0.49505607538655516</v>
      </c>
      <c r="E14" s="59">
        <f t="shared" si="9"/>
        <v>2.0399495653328024</v>
      </c>
      <c r="F14" s="54">
        <f t="shared" si="3"/>
        <v>0.26519344349326429</v>
      </c>
      <c r="G14" s="106">
        <f t="shared" si="4"/>
        <v>0.37826000398168425</v>
      </c>
      <c r="H14" s="110">
        <f t="shared" si="4"/>
        <v>5.3089123365850421E-2</v>
      </c>
      <c r="I14" s="107">
        <f t="shared" si="8"/>
        <v>0.15794014201340498</v>
      </c>
      <c r="J14" s="107">
        <f t="shared" si="5"/>
        <v>0.14732231734023493</v>
      </c>
      <c r="K14" s="56">
        <f t="shared" si="0"/>
        <v>3.0417545955272414</v>
      </c>
      <c r="L14" s="90">
        <f t="shared" si="6"/>
        <v>2.06914858318402</v>
      </c>
      <c r="M14" s="90">
        <f t="shared" si="6"/>
        <v>0.26810007299754463</v>
      </c>
      <c r="N14" s="90">
        <f t="shared" si="6"/>
        <v>0.60521600637069473</v>
      </c>
      <c r="O14" s="90">
        <f t="shared" si="10"/>
        <v>7.8678080828190319E-2</v>
      </c>
      <c r="P14" s="90">
        <f t="shared" si="11"/>
        <v>0.82288141217068156</v>
      </c>
      <c r="Q14" s="90">
        <f t="shared" si="12"/>
        <v>0.10617824673170084</v>
      </c>
      <c r="R14" s="57">
        <f t="shared" si="7"/>
        <v>3.9502024022828319</v>
      </c>
    </row>
    <row r="15" spans="1:18" ht="39" x14ac:dyDescent="0.25">
      <c r="A15" s="61" t="s">
        <v>24</v>
      </c>
      <c r="B15" s="108">
        <f t="shared" si="2"/>
        <v>1.1493795208706616</v>
      </c>
      <c r="C15" s="108">
        <f t="shared" si="2"/>
        <v>0.39551396907558561</v>
      </c>
      <c r="D15" s="108"/>
      <c r="E15" s="63">
        <f t="shared" si="9"/>
        <v>1.5448934899462472</v>
      </c>
      <c r="F15" s="62">
        <f t="shared" si="3"/>
        <v>0.20083615369301214</v>
      </c>
      <c r="G15" s="108">
        <f t="shared" si="4"/>
        <v>0.37826000398168425</v>
      </c>
      <c r="H15" s="111">
        <f t="shared" si="4"/>
        <v>0.17917579135974518</v>
      </c>
      <c r="I15" s="108">
        <f>I35/7.5345</f>
        <v>0.15794014201340498</v>
      </c>
      <c r="J15" s="108">
        <f t="shared" si="5"/>
        <v>0.14732231734023493</v>
      </c>
      <c r="K15" s="64">
        <f t="shared" si="0"/>
        <v>2.6084278983343285</v>
      </c>
      <c r="L15" s="92">
        <f t="shared" si="6"/>
        <v>2.06914858318402</v>
      </c>
      <c r="M15" s="92">
        <f t="shared" si="6"/>
        <v>0.26810007299754463</v>
      </c>
      <c r="N15" s="92">
        <f t="shared" si="6"/>
        <v>0.60521600637069473</v>
      </c>
      <c r="O15" s="92">
        <f t="shared" si="10"/>
        <v>7.8678080828190319E-2</v>
      </c>
      <c r="P15" s="92"/>
      <c r="Q15" s="93"/>
      <c r="R15" s="65">
        <f t="shared" si="7"/>
        <v>3.0211427433804494</v>
      </c>
    </row>
    <row r="17" spans="1:18" x14ac:dyDescent="0.25">
      <c r="A17" s="66" t="s">
        <v>40</v>
      </c>
    </row>
    <row r="19" spans="1:18" x14ac:dyDescent="0.25">
      <c r="A19" s="66" t="s">
        <v>38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1" spans="1:18" x14ac:dyDescent="0.25">
      <c r="A21"/>
    </row>
    <row r="22" spans="1:18" x14ac:dyDescent="0.25">
      <c r="D22" s="23" t="s">
        <v>56</v>
      </c>
    </row>
    <row r="23" spans="1:18" x14ac:dyDescent="0.25">
      <c r="A23" s="81" t="s">
        <v>41</v>
      </c>
    </row>
    <row r="25" spans="1:18" x14ac:dyDescent="0.25">
      <c r="A25" s="38" t="s">
        <v>0</v>
      </c>
      <c r="B25" s="39" t="s">
        <v>2</v>
      </c>
      <c r="C25" s="39" t="s">
        <v>4</v>
      </c>
      <c r="D25" s="140" t="s">
        <v>6</v>
      </c>
      <c r="E25" s="39" t="s">
        <v>7</v>
      </c>
      <c r="F25" s="39" t="s">
        <v>9</v>
      </c>
      <c r="G25" s="39" t="s">
        <v>10</v>
      </c>
      <c r="H25" s="39" t="s">
        <v>12</v>
      </c>
      <c r="I25" s="142" t="s">
        <v>14</v>
      </c>
      <c r="J25" s="143"/>
      <c r="K25" s="40" t="s">
        <v>15</v>
      </c>
      <c r="L25" s="41" t="s">
        <v>26</v>
      </c>
      <c r="M25" s="17" t="s">
        <v>9</v>
      </c>
      <c r="N25" s="41" t="s">
        <v>28</v>
      </c>
      <c r="O25" s="17" t="s">
        <v>9</v>
      </c>
      <c r="P25" s="41" t="s">
        <v>28</v>
      </c>
      <c r="Q25" s="17" t="s">
        <v>9</v>
      </c>
      <c r="R25" s="42" t="s">
        <v>25</v>
      </c>
    </row>
    <row r="26" spans="1:18" x14ac:dyDescent="0.25">
      <c r="A26" s="43" t="s">
        <v>1</v>
      </c>
      <c r="B26" s="44" t="s">
        <v>3</v>
      </c>
      <c r="C26" s="44" t="s">
        <v>5</v>
      </c>
      <c r="D26" s="141"/>
      <c r="E26" s="44" t="s">
        <v>8</v>
      </c>
      <c r="F26" s="44"/>
      <c r="G26" s="44" t="s">
        <v>11</v>
      </c>
      <c r="H26" s="44" t="s">
        <v>13</v>
      </c>
      <c r="I26" s="80" t="s">
        <v>36</v>
      </c>
      <c r="J26" s="6" t="s">
        <v>37</v>
      </c>
      <c r="K26" s="45" t="s">
        <v>16</v>
      </c>
      <c r="L26" s="46" t="s">
        <v>27</v>
      </c>
      <c r="M26" s="46"/>
      <c r="N26" s="46" t="s">
        <v>29</v>
      </c>
      <c r="O26" s="46"/>
      <c r="P26" s="46" t="s">
        <v>30</v>
      </c>
      <c r="Q26" s="46"/>
      <c r="R26" s="47" t="s">
        <v>17</v>
      </c>
    </row>
    <row r="27" spans="1:18" x14ac:dyDescent="0.25">
      <c r="A27" s="48">
        <v>0</v>
      </c>
      <c r="B27" s="49">
        <v>1</v>
      </c>
      <c r="C27" s="49">
        <v>2</v>
      </c>
      <c r="D27" s="49">
        <v>3</v>
      </c>
      <c r="E27" s="49">
        <v>4</v>
      </c>
      <c r="F27" s="49">
        <v>5</v>
      </c>
      <c r="G27" s="49">
        <v>6</v>
      </c>
      <c r="H27" s="49">
        <v>7</v>
      </c>
      <c r="I27" s="49">
        <v>8</v>
      </c>
      <c r="J27" s="49">
        <v>9</v>
      </c>
      <c r="K27" s="50">
        <v>10</v>
      </c>
      <c r="L27" s="51">
        <v>11</v>
      </c>
      <c r="M27" s="51">
        <v>12</v>
      </c>
      <c r="N27" s="51">
        <v>13</v>
      </c>
      <c r="O27" s="51">
        <v>14</v>
      </c>
      <c r="P27" s="51">
        <v>15</v>
      </c>
      <c r="Q27" s="51">
        <v>16</v>
      </c>
      <c r="R27" s="52">
        <v>17</v>
      </c>
    </row>
    <row r="28" spans="1:18" ht="21.6" customHeight="1" x14ac:dyDescent="0.25">
      <c r="A28" s="53" t="s">
        <v>31</v>
      </c>
      <c r="B28" s="96">
        <v>5.58</v>
      </c>
      <c r="C28" s="96">
        <v>1.21</v>
      </c>
      <c r="D28" s="96">
        <v>1.81</v>
      </c>
      <c r="E28" s="55">
        <f>SUM(B28:D28)</f>
        <v>8.6</v>
      </c>
      <c r="F28" s="54">
        <f>E28*13/100</f>
        <v>1.1179999999999999</v>
      </c>
      <c r="G28" s="96">
        <v>2.85</v>
      </c>
      <c r="H28" s="96">
        <v>0.4</v>
      </c>
      <c r="I28" s="76">
        <v>1.19</v>
      </c>
      <c r="J28" s="73">
        <v>1.1100000000000001</v>
      </c>
      <c r="K28" s="56">
        <f t="shared" ref="K28:K35" si="13">SUM(E28:J28)</f>
        <v>15.267999999999999</v>
      </c>
      <c r="L28" s="90">
        <v>15.59</v>
      </c>
      <c r="M28" s="90">
        <v>2.02</v>
      </c>
      <c r="N28" s="90">
        <v>4.5599999999999996</v>
      </c>
      <c r="O28" s="90">
        <f>N28*13/100</f>
        <v>0.59279999999999999</v>
      </c>
      <c r="P28" s="90">
        <v>6.2</v>
      </c>
      <c r="Q28" s="90">
        <v>0.8</v>
      </c>
      <c r="R28" s="57">
        <f>SUM(L28:Q28)</f>
        <v>29.762799999999999</v>
      </c>
    </row>
    <row r="29" spans="1:18" ht="26.25" x14ac:dyDescent="0.25">
      <c r="A29" s="58" t="s">
        <v>18</v>
      </c>
      <c r="B29" s="77">
        <v>5.58</v>
      </c>
      <c r="C29" s="77">
        <v>1.21</v>
      </c>
      <c r="D29" s="77"/>
      <c r="E29" s="59">
        <f>SUM(B29:D29)</f>
        <v>6.79</v>
      </c>
      <c r="F29" s="54">
        <f t="shared" ref="F29:F35" si="14">E29*13/100</f>
        <v>0.88269999999999993</v>
      </c>
      <c r="G29" s="77">
        <v>2.85</v>
      </c>
      <c r="H29" s="77">
        <v>1.35</v>
      </c>
      <c r="I29" s="77">
        <v>1.19</v>
      </c>
      <c r="J29" s="71">
        <v>1.1100000000000001</v>
      </c>
      <c r="K29" s="56">
        <f t="shared" si="13"/>
        <v>14.172699999999999</v>
      </c>
      <c r="L29" s="90">
        <v>15.59</v>
      </c>
      <c r="M29" s="90">
        <v>2.02</v>
      </c>
      <c r="N29" s="90">
        <v>4.5599999999999996</v>
      </c>
      <c r="O29" s="90">
        <f>N29*13/100</f>
        <v>0.59279999999999999</v>
      </c>
      <c r="P29" s="91"/>
      <c r="Q29" s="90"/>
      <c r="R29" s="57">
        <f t="shared" ref="R29:R35" si="15">SUM(L29:Q29)</f>
        <v>22.762799999999999</v>
      </c>
    </row>
    <row r="30" spans="1:18" ht="24" customHeight="1" x14ac:dyDescent="0.25">
      <c r="A30" s="60" t="s">
        <v>19</v>
      </c>
      <c r="B30" s="77">
        <v>5.58</v>
      </c>
      <c r="C30" s="77"/>
      <c r="D30" s="77"/>
      <c r="E30" s="59">
        <f>SUM(B30:D30)</f>
        <v>5.58</v>
      </c>
      <c r="F30" s="54">
        <f t="shared" si="14"/>
        <v>0.72540000000000004</v>
      </c>
      <c r="G30" s="77">
        <v>2.85</v>
      </c>
      <c r="H30" s="77">
        <v>1.35</v>
      </c>
      <c r="I30" s="77">
        <v>1.19</v>
      </c>
      <c r="J30" s="71">
        <v>1.1100000000000001</v>
      </c>
      <c r="K30" s="56">
        <f t="shared" si="13"/>
        <v>12.805399999999999</v>
      </c>
      <c r="L30" s="90">
        <v>15.59</v>
      </c>
      <c r="M30" s="90">
        <v>2.02</v>
      </c>
      <c r="N30" s="91"/>
      <c r="O30" s="91"/>
      <c r="P30" s="91"/>
      <c r="Q30" s="90"/>
      <c r="R30" s="57">
        <f t="shared" si="15"/>
        <v>17.61</v>
      </c>
    </row>
    <row r="31" spans="1:18" ht="26.25" x14ac:dyDescent="0.25">
      <c r="A31" s="53" t="s">
        <v>20</v>
      </c>
      <c r="B31" s="77">
        <v>3.34</v>
      </c>
      <c r="C31" s="77">
        <v>0.72</v>
      </c>
      <c r="D31" s="77">
        <v>1.08</v>
      </c>
      <c r="E31" s="59">
        <f t="shared" ref="E31:E35" si="16">SUM(B31:D31)</f>
        <v>5.14</v>
      </c>
      <c r="F31" s="54">
        <f t="shared" si="14"/>
        <v>0.66819999999999991</v>
      </c>
      <c r="G31" s="77">
        <v>2.85</v>
      </c>
      <c r="H31" s="77">
        <v>0.4</v>
      </c>
      <c r="I31" s="78">
        <v>1.19</v>
      </c>
      <c r="J31" s="74">
        <v>1.1100000000000001</v>
      </c>
      <c r="K31" s="56">
        <f t="shared" si="13"/>
        <v>11.358199999999998</v>
      </c>
      <c r="L31" s="90">
        <v>15.59</v>
      </c>
      <c r="M31" s="90">
        <v>2.02</v>
      </c>
      <c r="N31" s="90">
        <v>4.5599999999999996</v>
      </c>
      <c r="O31" s="90">
        <f t="shared" ref="O31:O32" si="17">N31*13/100</f>
        <v>0.59279999999999999</v>
      </c>
      <c r="P31" s="90">
        <v>6.2</v>
      </c>
      <c r="Q31" s="90">
        <v>0.8</v>
      </c>
      <c r="R31" s="57">
        <f t="shared" si="15"/>
        <v>29.762799999999999</v>
      </c>
    </row>
    <row r="32" spans="1:18" ht="39" x14ac:dyDescent="0.25">
      <c r="A32" s="58" t="s">
        <v>21</v>
      </c>
      <c r="B32" s="77">
        <v>3.34</v>
      </c>
      <c r="C32" s="77">
        <v>0.72</v>
      </c>
      <c r="D32" s="77"/>
      <c r="E32" s="59">
        <f t="shared" si="16"/>
        <v>4.0599999999999996</v>
      </c>
      <c r="F32" s="54">
        <f t="shared" si="14"/>
        <v>0.52779999999999994</v>
      </c>
      <c r="G32" s="77">
        <v>2.85</v>
      </c>
      <c r="H32" s="77">
        <v>1.35</v>
      </c>
      <c r="I32" s="77">
        <v>1.19</v>
      </c>
      <c r="J32" s="71">
        <v>1.1100000000000001</v>
      </c>
      <c r="K32" s="56">
        <f t="shared" si="13"/>
        <v>11.087799999999998</v>
      </c>
      <c r="L32" s="90">
        <v>15.59</v>
      </c>
      <c r="M32" s="90">
        <v>2.02</v>
      </c>
      <c r="N32" s="90">
        <v>4.5599999999999996</v>
      </c>
      <c r="O32" s="90">
        <f t="shared" si="17"/>
        <v>0.59279999999999999</v>
      </c>
      <c r="P32" s="91"/>
      <c r="Q32" s="90"/>
      <c r="R32" s="57">
        <f t="shared" si="15"/>
        <v>22.762799999999999</v>
      </c>
    </row>
    <row r="33" spans="1:18" ht="26.25" x14ac:dyDescent="0.25">
      <c r="A33" s="58" t="s">
        <v>22</v>
      </c>
      <c r="B33" s="77">
        <v>3.34</v>
      </c>
      <c r="C33" s="77"/>
      <c r="D33" s="77"/>
      <c r="E33" s="59">
        <f t="shared" si="16"/>
        <v>3.34</v>
      </c>
      <c r="F33" s="54">
        <f t="shared" si="14"/>
        <v>0.43420000000000003</v>
      </c>
      <c r="G33" s="77">
        <v>2.85</v>
      </c>
      <c r="H33" s="77">
        <v>1.35</v>
      </c>
      <c r="I33" s="77">
        <v>1.19</v>
      </c>
      <c r="J33" s="71">
        <v>1.1100000000000001</v>
      </c>
      <c r="K33" s="56">
        <f t="shared" si="13"/>
        <v>10.274199999999999</v>
      </c>
      <c r="L33" s="90">
        <v>15.59</v>
      </c>
      <c r="M33" s="90">
        <v>2.02</v>
      </c>
      <c r="N33" s="91"/>
      <c r="O33" s="91"/>
      <c r="P33" s="91"/>
      <c r="Q33" s="90"/>
      <c r="R33" s="57">
        <f t="shared" si="15"/>
        <v>17.61</v>
      </c>
    </row>
    <row r="34" spans="1:18" ht="39" x14ac:dyDescent="0.25">
      <c r="A34" s="58" t="s">
        <v>23</v>
      </c>
      <c r="B34" s="77">
        <v>8.66</v>
      </c>
      <c r="C34" s="77">
        <v>2.98</v>
      </c>
      <c r="D34" s="77">
        <v>3.73</v>
      </c>
      <c r="E34" s="59">
        <f t="shared" si="16"/>
        <v>15.370000000000001</v>
      </c>
      <c r="F34" s="54">
        <f t="shared" si="14"/>
        <v>1.9981</v>
      </c>
      <c r="G34" s="77">
        <v>2.85</v>
      </c>
      <c r="H34" s="77">
        <v>0.4</v>
      </c>
      <c r="I34" s="77">
        <v>1.19</v>
      </c>
      <c r="J34" s="71">
        <v>1.1100000000000001</v>
      </c>
      <c r="K34" s="56">
        <f t="shared" si="13"/>
        <v>22.918100000000003</v>
      </c>
      <c r="L34" s="94">
        <v>15.59</v>
      </c>
      <c r="M34" s="94">
        <v>2.02</v>
      </c>
      <c r="N34" s="90">
        <v>4.5599999999999996</v>
      </c>
      <c r="O34" s="90">
        <f t="shared" ref="O34:O35" si="18">N34*13/100</f>
        <v>0.59279999999999999</v>
      </c>
      <c r="P34" s="90">
        <v>6.2</v>
      </c>
      <c r="Q34" s="90">
        <v>0.8</v>
      </c>
      <c r="R34" s="57">
        <f t="shared" si="15"/>
        <v>29.762799999999999</v>
      </c>
    </row>
    <row r="35" spans="1:18" ht="39" x14ac:dyDescent="0.25">
      <c r="A35" s="61" t="s">
        <v>24</v>
      </c>
      <c r="B35" s="79">
        <v>8.66</v>
      </c>
      <c r="C35" s="79">
        <v>2.98</v>
      </c>
      <c r="D35" s="79"/>
      <c r="E35" s="63">
        <f t="shared" si="16"/>
        <v>11.64</v>
      </c>
      <c r="F35" s="62">
        <f t="shared" si="14"/>
        <v>1.5131999999999999</v>
      </c>
      <c r="G35" s="79">
        <v>2.85</v>
      </c>
      <c r="H35" s="79">
        <v>1.35</v>
      </c>
      <c r="I35" s="79">
        <v>1.19</v>
      </c>
      <c r="J35" s="72">
        <v>1.1100000000000001</v>
      </c>
      <c r="K35" s="64">
        <f t="shared" si="13"/>
        <v>19.653200000000002</v>
      </c>
      <c r="L35" s="95">
        <v>15.59</v>
      </c>
      <c r="M35" s="79">
        <v>2.02</v>
      </c>
      <c r="N35" s="92">
        <v>4.5599999999999996</v>
      </c>
      <c r="O35" s="93">
        <f t="shared" si="18"/>
        <v>0.59279999999999999</v>
      </c>
      <c r="P35" s="92"/>
      <c r="Q35" s="92"/>
      <c r="R35" s="65">
        <f t="shared" si="15"/>
        <v>22.762799999999999</v>
      </c>
    </row>
    <row r="37" spans="1:18" x14ac:dyDescent="0.25">
      <c r="A37" s="66" t="s">
        <v>34</v>
      </c>
    </row>
    <row r="39" spans="1:18" x14ac:dyDescent="0.25">
      <c r="A39" s="66" t="s">
        <v>38</v>
      </c>
    </row>
    <row r="41" spans="1:18" x14ac:dyDescent="0.25">
      <c r="A41" s="133"/>
    </row>
    <row r="42" spans="1:18" x14ac:dyDescent="0.25">
      <c r="A42" s="66" t="s">
        <v>58</v>
      </c>
    </row>
  </sheetData>
  <mergeCells count="4">
    <mergeCell ref="D5:D6"/>
    <mergeCell ref="I5:J5"/>
    <mergeCell ref="D25:D26"/>
    <mergeCell ref="I25:J25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Zelina + Bedenica</vt:lpstr>
      <vt:lpstr>Križ+Kloštar</vt:lpstr>
      <vt:lpstr>Ivanić Grad</vt:lpstr>
      <vt:lpstr>Vrbovec</vt:lpstr>
      <vt:lpstr>Dubrava+Rakoevc+Preseka+Gradec+</vt:lpstr>
      <vt:lpstr>Brckovljani</vt:lpstr>
      <vt:lpstr>Dugo Selo + Rugvica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2023-01-23T13:19:22Z</dcterms:modified>
</cp:coreProperties>
</file>