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52C7BC7F-505E-401E-B76B-38B8D42426B1}" xr6:coauthVersionLast="47" xr6:coauthVersionMax="47" xr10:uidLastSave="{4F28B6E3-57D0-4710-ABDA-024D6A66E885}"/>
  <bookViews>
    <workbookView xWindow="-120" yWindow="-120" windowWidth="29040" windowHeight="15720" xr2:uid="{00000000-000D-0000-FFFF-FFFF00000000}"/>
  </bookViews>
  <sheets>
    <sheet name="Kloštar" sheetId="5" r:id="rId1"/>
  </sheets>
  <definedNames>
    <definedName name="_xlnm.Print_Area" localSheetId="0">Kloštar!$A$1:$O$24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F17" i="5" s="1"/>
  <c r="O17" i="5"/>
  <c r="O16" i="5"/>
  <c r="E16" i="5"/>
  <c r="K17" i="5" l="1"/>
  <c r="F16" i="5"/>
  <c r="K16" i="5" s="1"/>
  <c r="O15" i="5" l="1"/>
  <c r="E15" i="5"/>
  <c r="O14" i="5"/>
  <c r="E14" i="5"/>
  <c r="F14" i="5" s="1"/>
  <c r="O13" i="5"/>
  <c r="E13" i="5"/>
  <c r="O12" i="5"/>
  <c r="E12" i="5"/>
  <c r="O11" i="5"/>
  <c r="E11" i="5"/>
  <c r="F11" i="5" s="1"/>
  <c r="O10" i="5"/>
  <c r="E10" i="5"/>
  <c r="O9" i="5"/>
  <c r="E9" i="5"/>
  <c r="O8" i="5"/>
  <c r="E8" i="5"/>
  <c r="F8" i="5" s="1"/>
  <c r="F9" i="5" l="1"/>
  <c r="K9" i="5" s="1"/>
  <c r="F10" i="5"/>
  <c r="K10" i="5" s="1"/>
  <c r="F12" i="5"/>
  <c r="K12" i="5" s="1"/>
  <c r="F13" i="5"/>
  <c r="K13" i="5" s="1"/>
  <c r="F15" i="5"/>
  <c r="K15" i="5" s="1"/>
  <c r="K8" i="5"/>
  <c r="K11" i="5"/>
  <c r="K14" i="5"/>
</calcChain>
</file>

<file path=xl/sharedStrings.xml><?xml version="1.0" encoding="utf-8"?>
<sst xmlns="http://schemas.openxmlformats.org/spreadsheetml/2006/main" count="45" uniqueCount="44">
  <si>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</si>
  <si>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</si>
  <si>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</si>
  <si>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</si>
  <si>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</si>
  <si>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</si>
  <si>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</si>
  <si>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</si>
  <si>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</si>
  <si>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</si>
  <si>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</si>
  <si>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</si>
  <si>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</si>
  <si>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</si>
  <si>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</si>
  <si>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</si>
  <si>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</si>
  <si>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</si>
  <si>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</si>
  <si>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</si>
  <si>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</si>
  <si>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</si>
  <si>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</si>
  <si>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</si>
  <si>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</si>
  <si>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</si>
  <si>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</si>
  <si>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</si>
  <si>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</si>
  <si>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</si>
  <si>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</si>
  <si>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</si>
  <si>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</si>
  <si>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</si>
  <si>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</si>
  <si>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r>
      <t xml:space="preserve">Temeljem Rješenja KLASA: UP/I-325-10/23-03/0000099, URBROJ: 374-21-3-23-1 od 22.2.2023 utvrđuje se korekcijski koeficjent koji smanjuje naknadu za zaštitu voda sa </t>
    </r>
    <r>
      <rPr>
        <b/>
        <sz val="10"/>
        <color theme="1"/>
        <rFont val="Times New Roman"/>
        <family val="1"/>
        <charset val="238"/>
      </rPr>
      <t>0,17917579 eur/m</t>
    </r>
    <r>
      <rPr>
        <b/>
        <sz val="10"/>
        <color theme="1"/>
        <rFont val="Calibri"/>
        <family val="2"/>
        <charset val="238"/>
      </rPr>
      <t>³</t>
    </r>
    <r>
      <rPr>
        <b/>
        <sz val="10"/>
        <color theme="1"/>
        <rFont val="Times New Roman"/>
        <family val="1"/>
        <charset val="238"/>
      </rPr>
      <t xml:space="preserve"> na 0,05308912 EUR/m</t>
    </r>
    <r>
      <rPr>
        <b/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(1,35 kn/m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0,40 kn/m</t>
    </r>
    <r>
      <rPr>
        <sz val="10"/>
        <color theme="1"/>
        <rFont val="Calibri"/>
        <family val="2"/>
        <charset val="238"/>
      </rPr>
      <t>³)</t>
    </r>
    <r>
      <rPr>
        <sz val="10"/>
        <color theme="1"/>
        <rFont val="Times New Roman"/>
        <family val="1"/>
        <charset val="238"/>
      </rPr>
      <t xml:space="preserve"> za obveznike koji su priključeni na sustav </t>
    </r>
  </si>
  <si>
    <r>
      <t>javne odvodnje s uređajem za pročišćavanje komunalnih otpadnih voda</t>
    </r>
    <r>
      <rPr>
        <b/>
        <sz val="10"/>
        <color theme="1"/>
        <rFont val="Times New Roman"/>
        <family val="1"/>
        <charset val="238"/>
      </rPr>
      <t xml:space="preserve"> Bunjani,</t>
    </r>
    <r>
      <rPr>
        <sz val="10"/>
        <color theme="1"/>
        <rFont val="Times New Roman"/>
        <family val="1"/>
        <charset val="238"/>
      </rPr>
      <t xml:space="preserve"> Rješenje KLASA:UP/I-325-10/23-03/0000101, URBROJ: 374-21-3-23-1 od 22.2.2023.za obveznike koji su priključeni na sustav pročišćavanja komunalnih otpadnih voda </t>
    </r>
    <r>
      <rPr>
        <b/>
        <sz val="10"/>
        <color theme="1"/>
        <rFont val="Times New Roman"/>
        <family val="1"/>
        <charset val="238"/>
      </rPr>
      <t>Šćapovec</t>
    </r>
    <r>
      <rPr>
        <sz val="10"/>
        <color theme="1"/>
        <rFont val="Times New Roman"/>
        <family val="1"/>
        <charset val="238"/>
      </rPr>
      <t xml:space="preserve"> i Rješenje</t>
    </r>
  </si>
  <si>
    <t>KLASA: UP/I325-10/23-03/0000249, URBROJ: 374-21-3-23-1 za obveznike koji su priključeni na sustav pročišćavanja otpadnih voda Caginec (Kralja Tomislava).</t>
  </si>
  <si>
    <t>Ostali korisnici (pravne osobe) priključeni na UPOV Bunjani, Šćapovec i Caginec (Kralja Tomislava)</t>
  </si>
  <si>
    <t>Kućanstva s odvodnjom priključeni na UPOV- Bunjani, Šćapovec i Caginec (Kralja Tomisalava)</t>
  </si>
  <si>
    <t>Ulica Janka Rakuše 1, Zagreb</t>
  </si>
  <si>
    <t>Cjenik se primjenjuje od 1. travnja 2026. godine.</t>
  </si>
  <si>
    <t>Cijene vodnih usluga po m³ na području općine Kloštar Ivanić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</si>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</sst>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2" fontId="1" fillId="0" borderId="5" xfId="0" applyNumberFormat="1" applyFont="1" applyBorder="1"/>
    <xf numFmtId="2" fontId="3" fillId="2" borderId="5" xfId="0" applyNumberFormat="1" applyFont="1" applyFill="1" applyBorder="1"/>
    <xf numFmtId="2" fontId="1" fillId="0" borderId="3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6" xfId="0" applyNumberFormat="1" applyFont="1" applyFill="1" applyBorder="1"/>
    <xf numFmtId="2" fontId="3" fillId="0" borderId="5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2" borderId="3" xfId="0" applyNumberFormat="1" applyFont="1" applyFill="1" applyBorder="1"/>
    <xf numFmtId="2" fontId="3" fillId="4" borderId="22" xfId="0" applyNumberFormat="1" applyFont="1" applyFill="1" applyBorder="1"/>
    <xf numFmtId="0" fontId="1" fillId="0" borderId="0" xfId="0" applyFont="1"/>
    <xf numFmtId="0" fontId="8" fillId="0" borderId="0" xfId="0" applyFont="1"/>
    <xf numFmtId="2" fontId="1" fillId="5" borderId="2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2" fontId="1" fillId="5" borderId="3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6" xfId="0" applyFont="1" applyBorder="1" applyAlignment="1">
      <alignment wrapText="1"/>
    </xf>
    <xf numFmtId="2" fontId="3" fillId="0" borderId="27" xfId="0" applyNumberFormat="1" applyFont="1" applyBorder="1"/>
    <xf numFmtId="2" fontId="1" fillId="0" borderId="27" xfId="0" applyNumberFormat="1" applyFont="1" applyBorder="1"/>
    <xf numFmtId="2" fontId="3" fillId="2" borderId="27" xfId="0" applyNumberFormat="1" applyFont="1" applyFill="1" applyBorder="1"/>
    <xf numFmtId="2" fontId="3" fillId="4" borderId="28" xfId="0" applyNumberFormat="1" applyFont="1" applyFill="1" applyBorder="1"/>
    <xf numFmtId="0" fontId="1" fillId="0" borderId="24" xfId="0" applyFont="1" applyBorder="1" applyAlignment="1">
      <alignment wrapText="1"/>
    </xf>
    <xf numFmtId="2" fontId="1" fillId="5" borderId="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wrapText="1"/>
    </xf>
    <xf numFmtId="4" fontId="1" fillId="0" borderId="2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7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140625" customWidth="1"/>
    <col min="9" max="9" width="13" customWidth="1"/>
    <col min="10" max="10" width="13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32" t="s">
        <v>32</v>
      </c>
    </row>
    <row r="2" spans="1:15" x14ac:dyDescent="0.25">
      <c r="A2" s="32" t="s">
        <v>40</v>
      </c>
    </row>
    <row r="3" spans="1:15" x14ac:dyDescent="0.25">
      <c r="D3" s="23" t="s">
        <v>42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61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3" t="s">
        <v>14</v>
      </c>
      <c r="J5" s="64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62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5.15" customHeight="1" x14ac:dyDescent="0.25">
      <c r="A8" s="16" t="s">
        <v>31</v>
      </c>
      <c r="B8" s="57">
        <v>0.83</v>
      </c>
      <c r="C8" s="57">
        <v>0.41</v>
      </c>
      <c r="D8" s="57">
        <v>0.63</v>
      </c>
      <c r="E8" s="26">
        <f>SUM(B8:D8)</f>
        <v>1.87</v>
      </c>
      <c r="F8" s="20">
        <f>E8*13/100</f>
        <v>0.24310000000000001</v>
      </c>
      <c r="G8" s="54">
        <v>0.3</v>
      </c>
      <c r="H8" s="51">
        <v>0.13</v>
      </c>
      <c r="I8" s="56">
        <v>0.16</v>
      </c>
      <c r="J8" s="51">
        <v>0.37</v>
      </c>
      <c r="K8" s="21">
        <f t="shared" ref="K8:K15" si="0">SUM(E8:J8)</f>
        <v>3.0731000000000002</v>
      </c>
      <c r="L8" s="33">
        <v>4.33</v>
      </c>
      <c r="M8" s="33">
        <v>1.24</v>
      </c>
      <c r="N8" s="41">
        <v>2.52</v>
      </c>
      <c r="O8" s="25">
        <f>SUM(L8:N8)</f>
        <v>8.09</v>
      </c>
    </row>
    <row r="9" spans="1:15" ht="33" customHeight="1" x14ac:dyDescent="0.25">
      <c r="A9" s="15" t="s">
        <v>18</v>
      </c>
      <c r="B9" s="57">
        <v>0.83</v>
      </c>
      <c r="C9" s="57">
        <v>0.41</v>
      </c>
      <c r="D9" s="57"/>
      <c r="E9" s="27">
        <f>SUM(B9:D9)</f>
        <v>1.24</v>
      </c>
      <c r="F9" s="20">
        <f t="shared" ref="F9:F17" si="1">E9*13/100</f>
        <v>0.16120000000000001</v>
      </c>
      <c r="G9" s="52">
        <v>0.3</v>
      </c>
      <c r="H9" s="52">
        <v>0.13</v>
      </c>
      <c r="I9" s="60">
        <v>0.16</v>
      </c>
      <c r="J9" s="52">
        <v>0.37</v>
      </c>
      <c r="K9" s="21">
        <f t="shared" si="0"/>
        <v>2.3611999999999997</v>
      </c>
      <c r="L9" s="33">
        <v>4.33</v>
      </c>
      <c r="M9" s="33">
        <v>1.24</v>
      </c>
      <c r="N9" s="49"/>
      <c r="O9" s="25">
        <f t="shared" ref="O9:O15" si="2">SUM(L9:N9)</f>
        <v>5.57</v>
      </c>
    </row>
    <row r="10" spans="1:15" ht="25.15" customHeight="1" x14ac:dyDescent="0.25">
      <c r="A10" s="1" t="s">
        <v>19</v>
      </c>
      <c r="B10" s="57">
        <v>0.83</v>
      </c>
      <c r="C10" s="57"/>
      <c r="D10" s="57"/>
      <c r="E10" s="27">
        <f>SUM(B10:D10)</f>
        <v>0.83</v>
      </c>
      <c r="F10" s="20">
        <f t="shared" si="1"/>
        <v>0.1079</v>
      </c>
      <c r="G10" s="52">
        <v>0.3</v>
      </c>
      <c r="H10" s="52">
        <v>0.13</v>
      </c>
      <c r="I10" s="60">
        <v>0.16</v>
      </c>
      <c r="J10" s="52">
        <v>0.37</v>
      </c>
      <c r="K10" s="21">
        <f t="shared" si="0"/>
        <v>1.8978999999999999</v>
      </c>
      <c r="L10" s="49">
        <v>4.33</v>
      </c>
      <c r="M10" s="49"/>
      <c r="N10" s="49"/>
      <c r="O10" s="25">
        <f t="shared" si="2"/>
        <v>4.33</v>
      </c>
    </row>
    <row r="11" spans="1:15" ht="26.25" x14ac:dyDescent="0.25">
      <c r="A11" s="16" t="s">
        <v>20</v>
      </c>
      <c r="B11" s="57">
        <v>0.5</v>
      </c>
      <c r="C11" s="57">
        <v>0.25</v>
      </c>
      <c r="D11" s="57">
        <v>0.38</v>
      </c>
      <c r="E11" s="27">
        <f t="shared" ref="E11:E15" si="3">SUM(B11:D11)</f>
        <v>1.1299999999999999</v>
      </c>
      <c r="F11" s="20">
        <f t="shared" si="1"/>
        <v>0.14689999999999998</v>
      </c>
      <c r="G11" s="52">
        <v>0.3</v>
      </c>
      <c r="H11" s="52">
        <v>0.13</v>
      </c>
      <c r="I11" s="60">
        <v>0.16</v>
      </c>
      <c r="J11" s="52">
        <v>0.37</v>
      </c>
      <c r="K11" s="21">
        <f t="shared" si="0"/>
        <v>2.2368999999999999</v>
      </c>
      <c r="L11" s="33">
        <v>4.33</v>
      </c>
      <c r="M11" s="33">
        <v>1.24</v>
      </c>
      <c r="N11" s="49">
        <v>2.52</v>
      </c>
      <c r="O11" s="25">
        <f t="shared" si="2"/>
        <v>8.09</v>
      </c>
    </row>
    <row r="12" spans="1:15" ht="39" x14ac:dyDescent="0.25">
      <c r="A12" s="15" t="s">
        <v>21</v>
      </c>
      <c r="B12" s="57">
        <v>0.5</v>
      </c>
      <c r="C12" s="57">
        <v>0.25</v>
      </c>
      <c r="D12" s="57"/>
      <c r="E12" s="27">
        <f t="shared" si="3"/>
        <v>0.75</v>
      </c>
      <c r="F12" s="20">
        <f t="shared" si="1"/>
        <v>9.7500000000000003E-2</v>
      </c>
      <c r="G12" s="52">
        <v>0.3</v>
      </c>
      <c r="H12" s="52">
        <v>0.13</v>
      </c>
      <c r="I12" s="60">
        <v>0.16</v>
      </c>
      <c r="J12" s="52">
        <v>0.37</v>
      </c>
      <c r="K12" s="21">
        <f t="shared" si="0"/>
        <v>1.8074999999999997</v>
      </c>
      <c r="L12" s="49">
        <v>4.33</v>
      </c>
      <c r="M12" s="49">
        <v>1.24</v>
      </c>
      <c r="N12" s="49"/>
      <c r="O12" s="25">
        <f t="shared" si="2"/>
        <v>5.57</v>
      </c>
    </row>
    <row r="13" spans="1:15" ht="26.25" x14ac:dyDescent="0.25">
      <c r="A13" s="15" t="s">
        <v>22</v>
      </c>
      <c r="B13" s="57">
        <v>0.5</v>
      </c>
      <c r="C13" s="57"/>
      <c r="D13" s="57"/>
      <c r="E13" s="27">
        <f t="shared" si="3"/>
        <v>0.5</v>
      </c>
      <c r="F13" s="20">
        <f t="shared" si="1"/>
        <v>6.5000000000000002E-2</v>
      </c>
      <c r="G13" s="52">
        <v>0.3</v>
      </c>
      <c r="H13" s="52">
        <v>0.13</v>
      </c>
      <c r="I13" s="60">
        <v>0.16</v>
      </c>
      <c r="J13" s="52">
        <v>0.37</v>
      </c>
      <c r="K13" s="21">
        <f t="shared" si="0"/>
        <v>1.5249999999999999</v>
      </c>
      <c r="L13" s="49">
        <v>4.33</v>
      </c>
      <c r="M13" s="49"/>
      <c r="N13" s="49"/>
      <c r="O13" s="25">
        <f t="shared" si="2"/>
        <v>4.33</v>
      </c>
    </row>
    <row r="14" spans="1:15" ht="27.75" customHeight="1" x14ac:dyDescent="0.25">
      <c r="A14" s="15" t="s">
        <v>23</v>
      </c>
      <c r="B14" s="57">
        <v>1.28</v>
      </c>
      <c r="C14" s="57">
        <v>0.7</v>
      </c>
      <c r="D14" s="57">
        <v>0.95</v>
      </c>
      <c r="E14" s="27">
        <f t="shared" si="3"/>
        <v>2.9299999999999997</v>
      </c>
      <c r="F14" s="20">
        <f t="shared" si="1"/>
        <v>0.38089999999999996</v>
      </c>
      <c r="G14" s="52">
        <v>0.3</v>
      </c>
      <c r="H14" s="52">
        <v>0.13</v>
      </c>
      <c r="I14" s="60">
        <v>0.16</v>
      </c>
      <c r="J14" s="52">
        <v>0.37</v>
      </c>
      <c r="K14" s="21">
        <f t="shared" si="0"/>
        <v>4.2708999999999993</v>
      </c>
      <c r="L14" s="33">
        <v>4.33</v>
      </c>
      <c r="M14" s="33">
        <v>1.24</v>
      </c>
      <c r="N14" s="49">
        <v>2.52</v>
      </c>
      <c r="O14" s="25">
        <f t="shared" si="2"/>
        <v>8.09</v>
      </c>
    </row>
    <row r="15" spans="1:15" ht="39" x14ac:dyDescent="0.25">
      <c r="A15" s="43" t="s">
        <v>24</v>
      </c>
      <c r="B15" s="60">
        <v>1.28</v>
      </c>
      <c r="C15" s="60">
        <v>0.7</v>
      </c>
      <c r="D15" s="60"/>
      <c r="E15" s="44">
        <f t="shared" si="3"/>
        <v>1.98</v>
      </c>
      <c r="F15" s="45">
        <f t="shared" si="1"/>
        <v>0.25739999999999996</v>
      </c>
      <c r="G15" s="52">
        <v>0.3</v>
      </c>
      <c r="H15" s="52">
        <v>0.13</v>
      </c>
      <c r="I15" s="60">
        <v>0.16</v>
      </c>
      <c r="J15" s="52">
        <v>0.37</v>
      </c>
      <c r="K15" s="46">
        <f t="shared" si="0"/>
        <v>3.1974</v>
      </c>
      <c r="L15" s="49">
        <v>4.33</v>
      </c>
      <c r="M15" s="49">
        <v>1.25</v>
      </c>
      <c r="N15" s="49"/>
      <c r="O15" s="47">
        <f t="shared" si="2"/>
        <v>5.58</v>
      </c>
    </row>
    <row r="16" spans="1:15" ht="51.75" x14ac:dyDescent="0.25">
      <c r="A16" s="48" t="s">
        <v>39</v>
      </c>
      <c r="B16" s="55">
        <v>0.83</v>
      </c>
      <c r="C16" s="55">
        <v>0.41</v>
      </c>
      <c r="D16" s="55">
        <v>0.63</v>
      </c>
      <c r="E16" s="27">
        <f>SUM(B16:D16)</f>
        <v>1.87</v>
      </c>
      <c r="F16" s="45">
        <f t="shared" si="1"/>
        <v>0.24310000000000001</v>
      </c>
      <c r="G16" s="52">
        <v>0.3</v>
      </c>
      <c r="H16" s="52">
        <v>0.04</v>
      </c>
      <c r="I16" s="60">
        <v>0.16</v>
      </c>
      <c r="J16" s="52">
        <v>0.37</v>
      </c>
      <c r="K16" s="46">
        <f>SUM(E16:J16)</f>
        <v>2.9831000000000003</v>
      </c>
      <c r="L16" s="33">
        <v>4.33</v>
      </c>
      <c r="M16" s="33">
        <v>1.24</v>
      </c>
      <c r="N16" s="49">
        <v>2.52</v>
      </c>
      <c r="O16" s="47">
        <f>SUM(L16:N16)</f>
        <v>8.09</v>
      </c>
    </row>
    <row r="17" spans="1:15" ht="51.75" x14ac:dyDescent="0.25">
      <c r="A17" s="50" t="s">
        <v>38</v>
      </c>
      <c r="B17" s="53">
        <v>1.28</v>
      </c>
      <c r="C17" s="53">
        <v>0.7</v>
      </c>
      <c r="D17" s="53">
        <v>0.95</v>
      </c>
      <c r="E17" s="28">
        <f>SUM(B17:D17)</f>
        <v>2.9299999999999997</v>
      </c>
      <c r="F17" s="22">
        <f t="shared" si="1"/>
        <v>0.38089999999999996</v>
      </c>
      <c r="G17" s="53">
        <v>0.3</v>
      </c>
      <c r="H17" s="53">
        <v>0.04</v>
      </c>
      <c r="I17" s="58">
        <v>0.16</v>
      </c>
      <c r="J17" s="53">
        <v>0.37</v>
      </c>
      <c r="K17" s="29">
        <f>SUM(E17:J17)</f>
        <v>4.1808999999999994</v>
      </c>
      <c r="L17" s="33">
        <v>4.33</v>
      </c>
      <c r="M17" s="33">
        <v>1.24</v>
      </c>
      <c r="N17" s="40">
        <v>2.52</v>
      </c>
      <c r="O17" s="30">
        <f>SUM(L17:N17)</f>
        <v>8.09</v>
      </c>
    </row>
    <row r="18" spans="1:15" x14ac:dyDescent="0.25">
      <c r="A18" s="34"/>
      <c r="B18" s="35"/>
      <c r="C18" s="35"/>
      <c r="D18" s="35"/>
      <c r="E18" s="36"/>
      <c r="F18" s="37"/>
      <c r="G18" s="35"/>
      <c r="H18" s="35"/>
      <c r="I18" s="35"/>
      <c r="J18" s="35"/>
      <c r="K18" s="39"/>
      <c r="L18" s="38"/>
      <c r="M18" s="38"/>
      <c r="N18" s="38"/>
      <c r="O18" s="39"/>
    </row>
    <row r="19" spans="1:15" x14ac:dyDescent="0.25">
      <c r="A19" s="34"/>
      <c r="B19" s="35"/>
      <c r="C19" s="35"/>
      <c r="D19" s="35"/>
      <c r="E19" s="36"/>
      <c r="F19" s="37"/>
      <c r="G19" s="35"/>
      <c r="H19" s="35"/>
      <c r="I19" s="35"/>
      <c r="J19" s="35"/>
      <c r="K19" s="39"/>
      <c r="L19" s="35"/>
      <c r="M19" s="38"/>
      <c r="N19" s="38"/>
      <c r="O19" s="39"/>
    </row>
    <row r="20" spans="1:15" x14ac:dyDescent="0.25">
      <c r="A20" s="31" t="s">
        <v>35</v>
      </c>
    </row>
    <row r="21" spans="1:15" x14ac:dyDescent="0.25">
      <c r="A21" s="31" t="s">
        <v>36</v>
      </c>
    </row>
    <row r="22" spans="1:15" x14ac:dyDescent="0.25">
      <c r="A22" s="31" t="s">
        <v>37</v>
      </c>
    </row>
    <row r="23" spans="1:15" x14ac:dyDescent="0.25">
      <c r="A23" s="31"/>
    </row>
    <row r="24" spans="1:15" x14ac:dyDescent="0.25">
      <c r="A24" s="31" t="s">
        <v>43</v>
      </c>
    </row>
    <row r="25" spans="1:15" x14ac:dyDescent="0.25">
      <c r="A25" s="31"/>
    </row>
    <row r="26" spans="1:15" x14ac:dyDescent="0.25">
      <c r="A26" s="42"/>
    </row>
    <row r="27" spans="1:15" x14ac:dyDescent="0.25">
      <c r="A27" s="59" t="s">
        <v>41</v>
      </c>
    </row>
  </sheetData>
  <mergeCells count="2">
    <mergeCell ref="D5:D6"/>
    <mergeCell ref="I5:J5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Kloštar</vt:lpstr>
      <vt:lpstr>Kloštar!Podrucje_ispisa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2026-05-18T08:26:22Z</dcterms:modified>
</cp:coreProperties>
</file>